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9" activeTab="0"/>
  </bookViews>
  <sheets>
    <sheet name="Orcamento" sheetId="1" r:id="rId1"/>
    <sheet name="Cronograma" sheetId="2" r:id="rId2"/>
    <sheet name="Planilha de BDI" sheetId="3" r:id="rId3"/>
  </sheets>
  <externalReferences>
    <externalReference r:id="rId6"/>
  </externalReferences>
  <definedNames/>
  <calcPr fullCalcOnLoad="1"/>
</workbook>
</file>

<file path=xl/sharedStrings.xml><?xml version="1.0" encoding="utf-8"?>
<sst xmlns="http://schemas.openxmlformats.org/spreadsheetml/2006/main" count="750" uniqueCount="414">
  <si>
    <t>TRIBUNAL DE CONTAS DO ESTADO DE PERNAMBUCO</t>
  </si>
  <si>
    <t>DIVISÃO DE IMÓVEIS- DIMO</t>
  </si>
  <si>
    <t>REFORMA DO TÉRREO E 1º ANDAR DO EDIFÍCIO NILO COELHO E RECEPÇÃO DO DOM HELDER CÂMARA</t>
  </si>
  <si>
    <t>ITEM</t>
  </si>
  <si>
    <t>REFERÊNCIA</t>
  </si>
  <si>
    <t>DESCRIÇÃO</t>
  </si>
  <si>
    <t>UN</t>
  </si>
  <si>
    <t>QUANT.</t>
  </si>
  <si>
    <t>UNITÁRIO</t>
  </si>
  <si>
    <t>TOTAL</t>
  </si>
  <si>
    <t>AUDITÓRIO E FOYER</t>
  </si>
  <si>
    <t>SERVIÇOS PRELIMINARES</t>
  </si>
  <si>
    <t>1.1</t>
  </si>
  <si>
    <t>SINAPI – 72215</t>
  </si>
  <si>
    <t>Demolição de parede em alvenaria</t>
  </si>
  <si>
    <t>m³</t>
  </si>
  <si>
    <t>1.2</t>
  </si>
  <si>
    <t>SINAPI - 72218</t>
  </si>
  <si>
    <t>un</t>
  </si>
  <si>
    <t>1.3</t>
  </si>
  <si>
    <t>1.4</t>
  </si>
  <si>
    <t>Cotação</t>
  </si>
  <si>
    <t>Demolição de revestimento existente</t>
  </si>
  <si>
    <t>m2</t>
  </si>
  <si>
    <t>FORRO</t>
  </si>
  <si>
    <t>2.1</t>
  </si>
  <si>
    <t>2.2</t>
  </si>
  <si>
    <t>Fornecimento de Lã de Rocha PSL - 32 de 2”</t>
  </si>
  <si>
    <t>2.3</t>
  </si>
  <si>
    <t>2.4</t>
  </si>
  <si>
    <t>Forro Drywall placa ST, estruturado liso</t>
  </si>
  <si>
    <t>2.5</t>
  </si>
  <si>
    <t>Mão de obra de instalação forro Drywall liso</t>
  </si>
  <si>
    <t>2.6</t>
  </si>
  <si>
    <t>Faixas de forro Drywall Liso</t>
  </si>
  <si>
    <t>m</t>
  </si>
  <si>
    <t>2.7</t>
  </si>
  <si>
    <t>Mão de obra de instalação de faixa de forro Drywall</t>
  </si>
  <si>
    <t>PERSIANAS</t>
  </si>
  <si>
    <t>3.1</t>
  </si>
  <si>
    <t>PORTAS E PAINÉIS</t>
  </si>
  <si>
    <t>4.1</t>
  </si>
  <si>
    <t>Painéis 1 - Fornecimento e instalação de Painéis em MDF  38 mm, cor HAIA, com frestas encobertas de 15 mm, com lã de rocha PSL 32 de 2” revestida de tecido véu de noiva, paginado conforme projeto e montados sobre perfis de madeira de lei</t>
  </si>
  <si>
    <t>4.2</t>
  </si>
  <si>
    <t>Painéis 2 - Fornecimento e instalação de Painéis em MDF de 15 mm cor RUBI, com frisos de 15 mm, sem lã de rocha, mas montados sobre perfis de madeira de lei, conforme projeto</t>
  </si>
  <si>
    <t>4.3</t>
  </si>
  <si>
    <t>Painéis 3 - Fornecimento e instalação de Painéis em MDF de 15mm, cor HAIA, com frisos de 15 mm, sem lã de rocha, mas montados sobre perfis de madeira de lei, conforme projeto</t>
  </si>
  <si>
    <t>4.4</t>
  </si>
  <si>
    <t>Painéis 4 - Fornecimento e instalação de Painéis em MDF de 15mm, cor HAIA, com frisos de 15 mm, sem lã de rocha, mas montados sobre perfis de madeira de lei, conforme projeto</t>
  </si>
  <si>
    <t>4.5</t>
  </si>
  <si>
    <t>m²</t>
  </si>
  <si>
    <t>4.6</t>
  </si>
  <si>
    <t>Porta acústica nas dimensões 1,9 m x 2,1 m (fornecimento e aplicação), inclusive grades, alisares e ferragens</t>
  </si>
  <si>
    <t>4.7</t>
  </si>
  <si>
    <t>Porta em padrão conforme projeto arquitetônico, nas dimensões 1,76 m x 2,1 m, inclusive ferragens e grade (fornecimento e assentamento)</t>
  </si>
  <si>
    <t>4.8</t>
  </si>
  <si>
    <t>Alvenaria em chapa de gesso drywall knauf cleaneo</t>
  </si>
  <si>
    <t>4.9</t>
  </si>
  <si>
    <t>Alvenaria em chapa de gesso drywall acartonado</t>
  </si>
  <si>
    <t>4.10</t>
  </si>
  <si>
    <t>COMPOSIÇÃO</t>
  </si>
  <si>
    <t>Esquadria em vidro temperado 10 mm, com aplicação de pelicula, conforme detalhe arquitetônico (FOYER)</t>
  </si>
  <si>
    <t>CARPETE</t>
  </si>
  <si>
    <t>5.1</t>
  </si>
  <si>
    <t>Carpete FlotexFlotex Penang M 482018 ou Carpete vinílico em rolo WISE cor GOLD-Pertech</t>
  </si>
  <si>
    <t>5.2</t>
  </si>
  <si>
    <t>Adesivo Mapecryl</t>
  </si>
  <si>
    <t>kg</t>
  </si>
  <si>
    <t>5.3</t>
  </si>
  <si>
    <t>Mão de obra para instalação de carpete</t>
  </si>
  <si>
    <t>PALCO/INSTALAÇÕES</t>
  </si>
  <si>
    <t>6.1</t>
  </si>
  <si>
    <t>Palco reforço da estrutura de sustentação do mesmo, conforme projeto; regulagem das madeiras existentes do piso por reajuste e lixamento, com aplicação de uma camada de selador, outra de verniz para piso e outra de cera de proteção; execução de quatro degraus e da frente do palco conforme projeto</t>
  </si>
  <si>
    <t>6.2</t>
  </si>
  <si>
    <t>Ponto de luz, inclusive rasgos, fiação, eletroduto, caixas e tampas. Linha silentoque ou similar, nos diversos ambientes a serem modificados</t>
  </si>
  <si>
    <t>pt</t>
  </si>
  <si>
    <t>6.3</t>
  </si>
  <si>
    <t>Ponto de força para tomada de 100 watts, inclusive rasgos, fiação, eletroduto, caixas e tampas. Linha silentoque ou similar, nos diversos ambientes a serem modificados</t>
  </si>
  <si>
    <t>6.4</t>
  </si>
  <si>
    <t>Ponto de força estabilizado de 300 / 500 watts, inclusive rasgos, fiação, eletroduto, caixas e tampas. Linha silentoque ou similar, nos diversos ambientes a serem modificados</t>
  </si>
  <si>
    <t>6.5</t>
  </si>
  <si>
    <t>COTAÇÃO</t>
  </si>
  <si>
    <t>Luminária com refletor alto-brilho e louvers parabólicos antiofuscante</t>
  </si>
  <si>
    <t>unid.</t>
  </si>
  <si>
    <t>6.6</t>
  </si>
  <si>
    <t>Sistemas de iluminação dimerizado para palco e de contorno, com iluminação led em pontos e fita</t>
  </si>
  <si>
    <t>cj</t>
  </si>
  <si>
    <t>6.7</t>
  </si>
  <si>
    <t>7</t>
  </si>
  <si>
    <t>ALVENARIAS / VEDAÇÕES</t>
  </si>
  <si>
    <t>7.1</t>
  </si>
  <si>
    <t>Alvenaria de tijolos de 8 furos, assentados e rejuntados com argamassa de cimento e areia no traço 1:6 - 1/2 vez</t>
  </si>
  <si>
    <t>7.2</t>
  </si>
  <si>
    <t>Construção de parede dupla em gesso acartonado (90 mm), com isolamento acústico de lã de rocha, revestida em laminado melamínico nas cores e especificações do projeto arquitetônico</t>
  </si>
  <si>
    <t>8</t>
  </si>
  <si>
    <t>ESQUADRIAS</t>
  </si>
  <si>
    <t>8.1</t>
  </si>
  <si>
    <t>8.3</t>
  </si>
  <si>
    <t>Fornecimento e assentamento de porta, em MDF, conforme projeto, inclusive ferragens e grades</t>
  </si>
  <si>
    <t>9</t>
  </si>
  <si>
    <t>REVESTIMENTO</t>
  </si>
  <si>
    <t>9.1</t>
  </si>
  <si>
    <t>SINAPI 87873</t>
  </si>
  <si>
    <t>Chapisco com argamassa de cimento e areia no traço 1:3</t>
  </si>
  <si>
    <t>9.2</t>
  </si>
  <si>
    <t>Fornecimento a assentamento de revestimento em porcelanato nas dimensões e especificações do projeto arquitetônico, assentado com cimento colante, conforme recomendação do fabricante</t>
  </si>
  <si>
    <t>9.3</t>
  </si>
  <si>
    <t>Revestimento com argamassa de cimento, saibro e areia no traço 1:2:8, com 2 cm de espessura do tipo massa única</t>
  </si>
  <si>
    <t>10</t>
  </si>
  <si>
    <t>IMPERMEABILIZAÇÃO</t>
  </si>
  <si>
    <t>10.1</t>
  </si>
  <si>
    <t>SINAPI 6130</t>
  </si>
  <si>
    <t>Impermeabilização com utilização de argamassa com aditivo impermeabilizante para piso</t>
  </si>
  <si>
    <t>10.2</t>
  </si>
  <si>
    <t>11</t>
  </si>
  <si>
    <t>PISOS</t>
  </si>
  <si>
    <t>11.1</t>
  </si>
  <si>
    <t>Lastro de concreto para contrapiso, com concreto magro, espessura de 10 cm</t>
  </si>
  <si>
    <t>11.2</t>
  </si>
  <si>
    <t>Piso em porcelanato, assentados com argamassa do tipo AC-3 (fornecimento e assentamento), inclusive rejuntamento</t>
  </si>
  <si>
    <t>11.3</t>
  </si>
  <si>
    <t>Piso em granito, conforme padrão existente, aplicado sobre laje de contrapiso, com espessura conforme norma técnica</t>
  </si>
  <si>
    <t>11.4</t>
  </si>
  <si>
    <t>SINAPI 73922</t>
  </si>
  <si>
    <t>Revestimento de piso em cimentado com argamassa 1:3</t>
  </si>
  <si>
    <t>12</t>
  </si>
  <si>
    <t>PINTURA</t>
  </si>
  <si>
    <t>12.1</t>
  </si>
  <si>
    <t>Pintura em emusão acrílica sobre paredes, interna, inclusive líquido selador, duas demãos com massa acrílica</t>
  </si>
  <si>
    <t>12.2</t>
  </si>
  <si>
    <t>Pintura em emusão acrílica sobre tetos, interna, inclusive líquido selador, duas demãos com massa acrílica</t>
  </si>
  <si>
    <t>13</t>
  </si>
  <si>
    <t>SANITÁRIOS</t>
  </si>
  <si>
    <t>13.1</t>
  </si>
  <si>
    <t>SINAPI 72221</t>
  </si>
  <si>
    <t>Retirada de painel divisório existente</t>
  </si>
  <si>
    <t>13.2</t>
  </si>
  <si>
    <t>Retirada de porta divisória existente nas dimensões 0,55 m x 1,8 m</t>
  </si>
  <si>
    <t>13.3</t>
  </si>
  <si>
    <t>13.4</t>
  </si>
  <si>
    <t>REVESTIMENTOS</t>
  </si>
  <si>
    <t>13.5</t>
  </si>
  <si>
    <t>13.7</t>
  </si>
  <si>
    <t>SINAPI 84190</t>
  </si>
  <si>
    <t>13.9</t>
  </si>
  <si>
    <t>cotação</t>
  </si>
  <si>
    <t>Porta divisória Neocon System, modelo “Novo Alcoplac”, em lamina estrutural TS, com perfis de alumínio slim, fechamento padrão preto. Nas dimensões 0,65 m x 1,8 m</t>
  </si>
  <si>
    <t>13.10</t>
  </si>
  <si>
    <t>13.11</t>
  </si>
  <si>
    <t>Painéis divisórios red. Cinza Talar I010 ou Petróleo LT10, conforme projeto arquitetônico</t>
  </si>
  <si>
    <t>13.12</t>
  </si>
  <si>
    <t>Forro de gesso acartonado em diversas alturas, inclusive pintura com emassamento</t>
  </si>
  <si>
    <t>13.13</t>
  </si>
  <si>
    <t>EQUIPAMENTOS HIDROSANITÁRIOS</t>
  </si>
  <si>
    <t>13.14</t>
  </si>
  <si>
    <t>SINAPI 74125/002</t>
  </si>
  <si>
    <t>13.15</t>
  </si>
  <si>
    <t>Cuba de semi encaixa cilíndrica com mesa, Deca. (fornecimento e assentamento)</t>
  </si>
  <si>
    <t>13.16</t>
  </si>
  <si>
    <t>Bacia sanitária com caixa acoplada, linha definida em projeto aquitetônico</t>
  </si>
  <si>
    <t>13.17</t>
  </si>
  <si>
    <t>Mictório em louça sanitária, inclusive descarga manual, conforme projeto arquitetônico</t>
  </si>
  <si>
    <t>Torneira para lavatório Pressmatic Bica alta, Docol (fornecimento e assentamento)</t>
  </si>
  <si>
    <t>Prateleira de apoio em granito , H=1,2m, considerando engastar no rejunte do revestimento de parede (fornecimento e assentamento)</t>
  </si>
  <si>
    <t>13.18</t>
  </si>
  <si>
    <t>13.19</t>
  </si>
  <si>
    <t>13.20</t>
  </si>
  <si>
    <t>13.21</t>
  </si>
  <si>
    <t>Luminárias (Lumicenter Ref. PF107-E214) em padrões, cores e dimensões previstas em projeto arquitetônico, inclusive fiaxação, reatores e demais acessórios</t>
  </si>
  <si>
    <t>Relocação de eixo hidráulico de mictório (água fria)</t>
  </si>
  <si>
    <t>Relocação de eixo hidráulico de cuba (água fria)</t>
  </si>
  <si>
    <t>14</t>
  </si>
  <si>
    <t>COPA</t>
  </si>
  <si>
    <t>14.1</t>
  </si>
  <si>
    <t>14.1.1</t>
  </si>
  <si>
    <t>Revestimento de parede em cerâmica portobello cor petroleo linha prisma 7,5 cm x 7,5 cm (fornecimento e assentamento)</t>
  </si>
  <si>
    <t>14.1.2</t>
  </si>
  <si>
    <t>Massa única e pintura PVA acrílica em parede com emassamento</t>
  </si>
  <si>
    <t>14.1.3</t>
  </si>
  <si>
    <t>Revestimento de parede em cerâmica portobello linha prisma cor bianco 7,5 cm x 7,5 cm</t>
  </si>
  <si>
    <t>14.1.4</t>
  </si>
  <si>
    <t>Respaldo em granito cinza ocre</t>
  </si>
  <si>
    <t>14.2</t>
  </si>
  <si>
    <t>14.2.1</t>
  </si>
  <si>
    <t>Revestimento de piso em granito (fornecimento e assentamento) inclusive argamassa, regularização, rejuntamento e demais serviços necessários</t>
  </si>
  <si>
    <t>14.2.2</t>
  </si>
  <si>
    <t>14.3</t>
  </si>
  <si>
    <t>14.4</t>
  </si>
  <si>
    <t>14.4.1</t>
  </si>
  <si>
    <t>Porta em EDAI e grades de madeira em jatobá conforme projeto arquitetônico, nas dimensões  0,84 m x 2,1 m, Fechaduras de embutir linhas La Fonte ARCHITECT, PADO Cincept, ECOINOX, com dobradiças em lataão e parafusos em latão cromado</t>
  </si>
  <si>
    <t>14.5</t>
  </si>
  <si>
    <t>14.5.1</t>
  </si>
  <si>
    <t>14.5.2</t>
  </si>
  <si>
    <t>Torneira para cozinha Docol, de mesa, 1/2” Linha UNO, cód 00524906</t>
  </si>
  <si>
    <t>14.5.3</t>
  </si>
  <si>
    <t>Ponto de água, inclusive rasgos, registros, conecções e tubulações até a coluna de água fria</t>
  </si>
  <si>
    <t>14.5.4</t>
  </si>
  <si>
    <t>ponto de esgoto inclusive tubulação, rasgos, registros, conecções e tubos até a caixa coletora</t>
  </si>
  <si>
    <t>14.6</t>
  </si>
  <si>
    <t>FORROS</t>
  </si>
  <si>
    <t>14.6.1</t>
  </si>
  <si>
    <t>Forro de gesso acartonado em diversas alturas, inclusive pintura com emassamento.</t>
  </si>
  <si>
    <t>14.7</t>
  </si>
  <si>
    <t>INSTALAÇÕES ELETRICAS E LUMINÁRIAS</t>
  </si>
  <si>
    <t>14.7.1</t>
  </si>
  <si>
    <t>Remanejamento de ponto elétrico, interruptor ou outro ponto instalado em parede, inclusive com acréscimo de material que se fizer necessário, rasgos e recomposição, inclusive emassamento e pintura</t>
  </si>
  <si>
    <t>14.7.2</t>
  </si>
  <si>
    <t>Remanejamento de ponto de luz, inclusive fiação, fixadores, canaletas ou eletrodutos. Rasgos e fechamento, com fornecimento de materiais (caixas, conexões, etc)</t>
  </si>
  <si>
    <t>14.7.3</t>
  </si>
  <si>
    <t>Ponto de força e/ou pontos de interruptor, inclusive fiação, caixas, rasgos, conexões, tampas e recomposição até a pintura.</t>
  </si>
  <si>
    <t>pto</t>
  </si>
  <si>
    <t>14.7.4</t>
  </si>
  <si>
    <t>14.7.5</t>
  </si>
  <si>
    <t xml:space="preserve">Ponto de luz, inclusive fiação, eletrodutos ou canaletas, conexões e demais itens necessários </t>
  </si>
  <si>
    <t>14.7.6</t>
  </si>
  <si>
    <t>Pontos de lógica, inclusive eletrodutos e cabeamento, conectores, rasgos e fechamento, inclusive pintura e emassamento, caixas e tampas.</t>
  </si>
  <si>
    <t>15</t>
  </si>
  <si>
    <t>HALL DE ACESSO/SALA PRIVATIVA</t>
  </si>
  <si>
    <t>15.1</t>
  </si>
  <si>
    <t>15.1.1</t>
  </si>
  <si>
    <t>15.1.2</t>
  </si>
  <si>
    <t>Retirada de porta nas dimensões 0,8 m x 2,1 m</t>
  </si>
  <si>
    <t>15.2</t>
  </si>
  <si>
    <t>15.2.1</t>
  </si>
  <si>
    <t>15.3</t>
  </si>
  <si>
    <t>15.3.1</t>
  </si>
  <si>
    <t>15.4</t>
  </si>
  <si>
    <t>15.4.1</t>
  </si>
  <si>
    <t>15.4.2</t>
  </si>
  <si>
    <t>15.4.3</t>
  </si>
  <si>
    <t>Porta de correr em padrão não especificado nas dimensões 1,03 m x 2,1 m</t>
  </si>
  <si>
    <t>15.4.4</t>
  </si>
  <si>
    <t>15.5</t>
  </si>
  <si>
    <t>15.5.1</t>
  </si>
  <si>
    <t>SINAPI 73792</t>
  </si>
  <si>
    <t>15.6</t>
  </si>
  <si>
    <t>15.6.1</t>
  </si>
  <si>
    <t>15.6.2</t>
  </si>
  <si>
    <t>15.6.3</t>
  </si>
  <si>
    <t>Ponto de força e/ou pontos de interruptor, inclusive fiação, caixas, rasgos, conexões, tampas e recomposição até a pintura</t>
  </si>
  <si>
    <t>15.6.4</t>
  </si>
  <si>
    <t>15.6.5</t>
  </si>
  <si>
    <t>15.6.6</t>
  </si>
  <si>
    <t>Pontos de lógica, inclusive eletrodutos e cabeamento, conectores, rasgos e fechamento, inclusive pintura e emassamento, caixas e tampas</t>
  </si>
  <si>
    <t>16</t>
  </si>
  <si>
    <t>POSTO MÉDICO/SALA DISG (Térreo do Edifício Nilo Coelho)</t>
  </si>
  <si>
    <t>16.1</t>
  </si>
  <si>
    <t>16.1.1</t>
  </si>
  <si>
    <t>Desmontagem de balcões em copa existente e reimplantação na nova sala com adequações em granito</t>
  </si>
  <si>
    <t>16.1.2</t>
  </si>
  <si>
    <t>Revestimento de piso em granito no padrão existente no piso do 1º andar do Nilo Coelho</t>
  </si>
  <si>
    <t>16.2</t>
  </si>
  <si>
    <t>16.2.1</t>
  </si>
  <si>
    <t>16.3</t>
  </si>
  <si>
    <t>PORTAS/PAINÉIS/PAREDES</t>
  </si>
  <si>
    <t>16.3.1</t>
  </si>
  <si>
    <t>16.3.2</t>
  </si>
  <si>
    <t>16.3.3</t>
  </si>
  <si>
    <t>SINAPI -  73909/001</t>
  </si>
  <si>
    <t>Divisória naval e=0,05 m, conforme padrão existente</t>
  </si>
  <si>
    <t>16.4</t>
  </si>
  <si>
    <t>16.4.1</t>
  </si>
  <si>
    <t>Bancada de granito existente a ser reaproveitada nas dimensões (2,05 x 0,4) m</t>
  </si>
  <si>
    <t>16.4.2</t>
  </si>
  <si>
    <t>Bancada de granito existente a ser reaproveitada nas dimensões (0,72 x 0,55) m</t>
  </si>
  <si>
    <t>16.5</t>
  </si>
  <si>
    <t>16.5.1</t>
  </si>
  <si>
    <t>16.6</t>
  </si>
  <si>
    <t>16.6.1</t>
  </si>
  <si>
    <t>16.6.2</t>
  </si>
  <si>
    <t>16.6.3</t>
  </si>
  <si>
    <t>16.6.4</t>
  </si>
  <si>
    <t>16.6.5</t>
  </si>
  <si>
    <t>16.6.6</t>
  </si>
  <si>
    <t>17</t>
  </si>
  <si>
    <t>WC PRIVATIVO</t>
  </si>
  <si>
    <t>17.1</t>
  </si>
  <si>
    <t>17.1.1</t>
  </si>
  <si>
    <t>Revestimento de piso em granito Branco Desireé 40 cm x 40 cm</t>
  </si>
  <si>
    <t>17.2</t>
  </si>
  <si>
    <t>17.2.1</t>
  </si>
  <si>
    <t>17.2.2</t>
  </si>
  <si>
    <t>17.3</t>
  </si>
  <si>
    <t>17.3.1</t>
  </si>
  <si>
    <t>17.4</t>
  </si>
  <si>
    <t>17.4.1</t>
  </si>
  <si>
    <t>Bacia sanitária Deca, mod Duna ref. 707.17</t>
  </si>
  <si>
    <t>17.4.2</t>
  </si>
  <si>
    <t>Cuba de semi encaixe cilíndrica com mesa</t>
  </si>
  <si>
    <t>17.4.3</t>
  </si>
  <si>
    <t>17.5</t>
  </si>
  <si>
    <t>17.5.1</t>
  </si>
  <si>
    <t>Forro de gesso acartonado em diversas alturas, inclusive emassamento e pintura</t>
  </si>
  <si>
    <t>17.6</t>
  </si>
  <si>
    <t>17.6.1</t>
  </si>
  <si>
    <t>17.6.2</t>
  </si>
  <si>
    <t>17.6.3</t>
  </si>
  <si>
    <t>17.6.4</t>
  </si>
  <si>
    <t>Luminárias em padrões, cores e dimensões previstas em projeto arquitetônico, inclusive fiaxação, reatores e demais acessórios</t>
  </si>
  <si>
    <t>17.6.5</t>
  </si>
  <si>
    <t>17.6.6</t>
  </si>
  <si>
    <t>18</t>
  </si>
  <si>
    <t>MÓVEIS</t>
  </si>
  <si>
    <t>18.1</t>
  </si>
  <si>
    <t>Mesa de plenário para três lugares, conforme detalhamento arquitetônico, inclusive acabamento conforme detalhes</t>
  </si>
  <si>
    <t>18.2</t>
  </si>
  <si>
    <t>Mesa de plenário para dois lugares, conforme detalhamento arquitetônico, inclusive acabamento conforme detalhes</t>
  </si>
  <si>
    <t>18.3</t>
  </si>
  <si>
    <t>Móvel de apoio a taquigrafia, conforme detalhamento arquitetônico</t>
  </si>
  <si>
    <t>18.4</t>
  </si>
  <si>
    <t>Móvel para atividade das taquigrafas, conforme projeto arquitetônico</t>
  </si>
  <si>
    <t>18.5</t>
  </si>
  <si>
    <t>Móvel para apoio dos processo e consulta do conselheiros</t>
  </si>
  <si>
    <t>19</t>
  </si>
  <si>
    <t>REFORÇO ESTRUTURAL PARA CAIXAS ELETRÔNICOS</t>
  </si>
  <si>
    <t>19.1</t>
  </si>
  <si>
    <t>Demolições de alvenaria/divisórias/paredes de gesso</t>
  </si>
  <si>
    <t>19.2</t>
  </si>
  <si>
    <t>19.3</t>
  </si>
  <si>
    <t>recomposição de forro em gesso acartonado, pintura e emassamento</t>
  </si>
  <si>
    <t>20</t>
  </si>
  <si>
    <t>REFORMA DA RECEPÇÃO DO EDIFÍCIO DOM HELDER COM IMPLANTAÇÃO DE SALA DE MONITORAMENTO</t>
  </si>
  <si>
    <t>20.1</t>
  </si>
  <si>
    <t>Desmontagem de balcão em granito e madeira para recepção</t>
  </si>
  <si>
    <t>20.2</t>
  </si>
  <si>
    <t>Remontagem de balcão de recepção com acréscimo de porta e placas em granito (conforme detalhe arquitetônico)</t>
  </si>
  <si>
    <t>20.3</t>
  </si>
  <si>
    <t>20.4</t>
  </si>
  <si>
    <t>20.5</t>
  </si>
  <si>
    <t>Esquadria de vidro para sala de monitoramento (conforme projeto arquitetônico)</t>
  </si>
  <si>
    <t>CRONOGRAMA FÍSICO-FINANCEIRO</t>
  </si>
  <si>
    <t>OBRA:</t>
  </si>
  <si>
    <t>REFORMA DO 1º ANDAR DO EDIFÍCIO NILO COELHO</t>
  </si>
  <si>
    <t>MÊS 01</t>
  </si>
  <si>
    <t>MÊS 02</t>
  </si>
  <si>
    <t>MÊS 03</t>
  </si>
  <si>
    <t>VALOR</t>
  </si>
  <si>
    <t>%</t>
  </si>
  <si>
    <t>R$</t>
  </si>
  <si>
    <t>09</t>
  </si>
  <si>
    <t>ACUMULADO</t>
  </si>
  <si>
    <t>DEMONSTRATIVO DE COMPOSIÇÃO DO BDI</t>
  </si>
  <si>
    <t>(BENEFÍCIO E DESPESAS INDIRETAS)</t>
  </si>
  <si>
    <t>DATA:</t>
  </si>
  <si>
    <t>LOCAL:</t>
  </si>
  <si>
    <t>DIVERSOS</t>
  </si>
  <si>
    <t>TAXA</t>
  </si>
  <si>
    <t>DESCRIÇAO DO ITEM</t>
  </si>
  <si>
    <t>DESPESAS INDIRETAS</t>
  </si>
  <si>
    <t>A</t>
  </si>
  <si>
    <t>Despesa financeira</t>
  </si>
  <si>
    <t>B</t>
  </si>
  <si>
    <t>Administrações</t>
  </si>
  <si>
    <t>B.1</t>
  </si>
  <si>
    <t>Administração Central</t>
  </si>
  <si>
    <t>B.2</t>
  </si>
  <si>
    <t>Administração Local</t>
  </si>
  <si>
    <t>C</t>
  </si>
  <si>
    <t>Contingências, seguros, garantia e risco</t>
  </si>
  <si>
    <t>D</t>
  </si>
  <si>
    <t>Despesa tributária</t>
  </si>
  <si>
    <t>D.1</t>
  </si>
  <si>
    <t>PIS, COFINS</t>
  </si>
  <si>
    <t>D.2</t>
  </si>
  <si>
    <t>ISS - Alíquota de 5%</t>
  </si>
  <si>
    <t>D.3</t>
  </si>
  <si>
    <t>Parcela sobre o faturamento (Desoneração)</t>
  </si>
  <si>
    <t>BENEFÍCIO</t>
  </si>
  <si>
    <t>E</t>
  </si>
  <si>
    <t>Benefício do construtor</t>
  </si>
  <si>
    <t>TAXA TOTAL DE BDI ADOTADA</t>
  </si>
  <si>
    <t>² FÓRMULA DE CÁLCULO DE BDI =[ ( 1+A ) ( 1+B ) ( 1+C ) (1+E)] - 1</t>
  </si>
  <si>
    <t>, Sendo:</t>
  </si>
  <si>
    <t xml:space="preserve">                                           ( 1- D )</t>
  </si>
  <si>
    <t>A = Taxa representativa das despesas financeiras;</t>
  </si>
  <si>
    <t>B = Taxa representativa das despesas com a administração central dos serviços</t>
  </si>
  <si>
    <t>C = Taxa representativa das despesas com contingênicas (Seguros, Riscos, Imprevistos)</t>
  </si>
  <si>
    <t>D = Taxa representativa das despesas tributárias (PIS, COFINS, ISS);</t>
  </si>
  <si>
    <t>D.3 = Taxa pela Lei 12.844/13 (Desoneração)</t>
  </si>
  <si>
    <t>E = Taxa representativa do Benefício do Construtor (Lucro ou Bônus).</t>
  </si>
  <si>
    <t>Retirada de porta existente nas dimensões:  1,45 m x  2,1 m</t>
  </si>
  <si>
    <t>Retirada de porta existente nas dimensões:    0,7 m  x  2,1 m</t>
  </si>
  <si>
    <t>Fornecimento de forro Cleaneo Slotline B6 ranhura 8/18 perfuração 15,7% sob lã de vidro de 2” placa 1,20 x 1,80.  KNAUF (Auditório / Foyer / Sala dos Conselheiros)</t>
  </si>
  <si>
    <t>Mão de obra de instalação de forro Cleaneo com Lã de Rocha</t>
  </si>
  <si>
    <t>Fornecimento de Persiana Horizontal em Madeira. Lâminas de 50mm - Real Premium. Acionamento Manual. Cor madeira natural - Sugar 07 persianas medindo 1,80 m x 2,20m. Madeira Natural com cadarço</t>
  </si>
  <si>
    <t>Revestimento dos pilares do Foyer e do Auditório, com painéis de MDF de b15mm, revestidos de post-forming na cor Haia, com frisos de 5mm, mas montados sobre perfis de madeira de lei, conforme projeto, mas montados sobre perfis de madeira de lei, conforme projeto</t>
  </si>
  <si>
    <t>Portas acústicas duplas, com duas folhas de 0,85 m x 2,10 m, em MDF 38 mm revestido de laminado post forming cor HAIA da Pertech, com frestas de 5 mm, lã de rocha PSL 32 de 2” com véu de vidro, montadas sobre pivots e conforme especificação, providas de fechadura, pimnos de segurança e fechando sobre borrachas acústicas. A estrutura das portas e das grades serão em madeira de lei</t>
  </si>
  <si>
    <t>und.</t>
  </si>
  <si>
    <t>Painel mdf 15 mm com friso de 5mm (fornecimento e aplicação)</t>
  </si>
  <si>
    <t>Unid.</t>
  </si>
  <si>
    <t xml:space="preserve">Remanejamento de pontos de interruptor, de sonofletor, de sensor de fumaça, de ponto de altofalante, de luminárias, de rede (inclusive rasgos e fechamentos se necessário) </t>
  </si>
  <si>
    <t>Fornecimento e instalação de divisória e porta em vidro temperado com espessura de 10 mm, inclusive ferragens, conforme detalhe arquitetônico</t>
  </si>
  <si>
    <t>Proteção mecânica em argamassa de cimento e areia, inclusive execução de laje em concreto leve com proteção térmica em camada de argamassa com vermiculita com 15 cm de espessura, conforme projeto</t>
  </si>
  <si>
    <t>Retirada de bancada de granito existente nas dimensões 0,44 m x 1,6 m</t>
  </si>
  <si>
    <t>Revestimento de parede em porcelanato Marmi Clássico Bianco Cavelano Polido, Portobello, nas dimensões 60 cm x 60 cm (foerncimento e assentamento com argamassa recomendada pelo fabricante, assentado sobre revestimento existente)</t>
  </si>
  <si>
    <t>Revestimento de piso em granito Verde Ubatuba 60x60 (fornecimento e assentamento)</t>
  </si>
  <si>
    <t>Porta divisória Neocon System, modelo “Novo Alcoplac”, em lamina estrutural TS, com perfis de alumínio slim, fechamento padrão preto. Nas dimensões: 0,65 m x 2,05 m</t>
  </si>
  <si>
    <t>Espelho cristal 4mm lapidado, colado com fix cola sobre compensado de 20mm, nas dimensões 0,5 m x 0,6 m, inclusive acabamento de bordas em silicone em todos os pavimentos do Nilo Coelho</t>
  </si>
  <si>
    <t>Bancada e respado em granito verde Ubatuba, nas dimensões 0,35x1,4 m (fornecimento e assentamento)</t>
  </si>
  <si>
    <t>Bancada e respado em granito verde Ubatuba, nas dimensões 0,35x2 m (fornecimento e assentamento)</t>
  </si>
  <si>
    <t>Ponto de esgoto para mictório, com tubulação tubo de pvc 100mm, inclusive conecções e ligações até o tubo de queda</t>
  </si>
  <si>
    <t>Piso revestido com cerâmica portobello linha prisma 7,5x7,5 cm cor bianco (fornecimento e assentamento) inclusive argamassa, regularização, rejuntamento e demais serviços necessários</t>
  </si>
  <si>
    <t>Porta em EDAI e grades de madeira em jatobá conforme projeto arquitetônico, nas dimensões  0,84  m x 2,1 m. Fechaduras de embutir linhas La Fonte ARCHITECT, PADO Cincept, ECOINOX, com dobradiças em latão e parafusos em latão cromado</t>
  </si>
  <si>
    <t>Bancada de granito a ser reaproveitada dos montantes do wc, cuba de inox Tramontina Red. BL Perfecta red 94050407, nas dimensões: 3 m x 0,6 m</t>
  </si>
  <si>
    <t xml:space="preserve">un </t>
  </si>
  <si>
    <t>Revestimento de piso com granito 40x40cm Branco desirée</t>
  </si>
  <si>
    <t>Painel de vidro temperado com 10mm + película jateada ou fosca</t>
  </si>
  <si>
    <t>Revestimento de parede em porcelanato Marmi Clássico Bianco Covelano Polido nas dimensões: 60 x 60 , Portobello</t>
  </si>
  <si>
    <t>Porta de giro em mdf 10mm revest. com laminado post – forming cor haia pertech ou similar nas dimensões 0,86x2,1m (inclusive ferragens)</t>
  </si>
  <si>
    <t>Espelho de cristal 4mm bizotado 2,5 cm nas quatro faces, sobre compensado de 20 mm nas dimensões 0,6 m x 0,9 m</t>
  </si>
  <si>
    <t>Implantação de reforço estrutural com uso de perfís metálicos laminado "I" W 410 X 38,8 e Chapa Metálica de ancoragem e=12,5mm, inclusive fixação e recomposição com chumbadores CBE 34145 3/4" linha Walsywa, solda com eletrodo e = 60/0 e complemento com grout expansivo, conforme detalhe</t>
  </si>
  <si>
    <t>Porta de giro em mdf 10 mm revest. com laminado post – forming cor haia pertech ou similar nas dimensões 0,86 m x 2,1 m (inclusive ferragens)</t>
  </si>
  <si>
    <t>13.6</t>
  </si>
  <si>
    <t>13.8</t>
  </si>
</sst>
</file>

<file path=xl/styles.xml><?xml version="1.0" encoding="utf-8"?>
<styleSheet xmlns="http://schemas.openxmlformats.org/spreadsheetml/2006/main">
  <numFmts count="9">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_(* #,##0.00_);_(* \(#,##0.00\);_(* \-??_);_(@_)"/>
  </numFmts>
  <fonts count="17">
    <font>
      <sz val="11"/>
      <color indexed="8"/>
      <name val="Calibri"/>
      <family val="2"/>
    </font>
    <font>
      <sz val="10"/>
      <name val="Arial"/>
      <family val="0"/>
    </font>
    <font>
      <b/>
      <sz val="11"/>
      <name val="Calibri"/>
      <family val="2"/>
    </font>
    <font>
      <b/>
      <sz val="11"/>
      <color indexed="63"/>
      <name val="Calibri"/>
      <family val="2"/>
    </font>
    <font>
      <b/>
      <sz val="10"/>
      <color indexed="63"/>
      <name val="Calibri"/>
      <family val="2"/>
    </font>
    <font>
      <sz val="10"/>
      <color indexed="63"/>
      <name val="Calibri"/>
      <family val="2"/>
    </font>
    <font>
      <sz val="10"/>
      <name val="Calibri"/>
      <family val="2"/>
    </font>
    <font>
      <vertAlign val="superscript"/>
      <sz val="10"/>
      <color indexed="63"/>
      <name val="Calibri"/>
      <family val="2"/>
    </font>
    <font>
      <sz val="8"/>
      <name val="Calibri"/>
      <family val="2"/>
    </font>
    <font>
      <b/>
      <sz val="10"/>
      <name val="Calibri"/>
      <family val="2"/>
    </font>
    <font>
      <b/>
      <sz val="8"/>
      <name val="Arial"/>
      <family val="2"/>
    </font>
    <font>
      <sz val="8"/>
      <name val="Arial"/>
      <family val="2"/>
    </font>
    <font>
      <sz val="14"/>
      <name val="Arial"/>
      <family val="2"/>
    </font>
    <font>
      <sz val="13"/>
      <name val="Arial"/>
      <family val="2"/>
    </font>
    <font>
      <b/>
      <sz val="9"/>
      <name val="Arial"/>
      <family val="2"/>
    </font>
    <font>
      <u val="single"/>
      <sz val="11"/>
      <color indexed="12"/>
      <name val="Calibri"/>
      <family val="2"/>
    </font>
    <font>
      <u val="single"/>
      <sz val="11"/>
      <color indexed="36"/>
      <name val="Calibri"/>
      <family val="2"/>
    </font>
  </fonts>
  <fills count="3">
    <fill>
      <patternFill/>
    </fill>
    <fill>
      <patternFill patternType="gray125"/>
    </fill>
    <fill>
      <patternFill patternType="solid">
        <fgColor indexed="22"/>
        <bgColor indexed="64"/>
      </patternFill>
    </fill>
  </fills>
  <borders count="23">
    <border>
      <left/>
      <right/>
      <top/>
      <bottom/>
      <diagonal/>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Border="0" applyProtection="0">
      <alignment/>
    </xf>
    <xf numFmtId="0" fontId="15" fillId="0" borderId="0" applyNumberFormat="0" applyFill="0" applyBorder="0" applyAlignment="0" applyProtection="0"/>
    <xf numFmtId="0" fontId="16"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0" fillId="0" borderId="0" applyBorder="0" applyProtection="0">
      <alignment/>
    </xf>
    <xf numFmtId="164" fontId="0" fillId="0" borderId="0" applyBorder="0" applyProtection="0">
      <alignment/>
    </xf>
    <xf numFmtId="41" fontId="1" fillId="0" borderId="0" applyFill="0" applyBorder="0" applyAlignment="0" applyProtection="0"/>
  </cellStyleXfs>
  <cellXfs count="131">
    <xf numFmtId="0" fontId="0" fillId="0" borderId="0" xfId="0" applyAlignment="1">
      <alignment/>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justify"/>
    </xf>
    <xf numFmtId="164" fontId="0" fillId="0" borderId="0" xfId="21">
      <alignment/>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164" fontId="0" fillId="0" borderId="3" xfId="21" applyBorder="1" applyAlignment="1" applyProtection="1">
      <alignment vertical="center"/>
      <protection/>
    </xf>
    <xf numFmtId="0" fontId="6" fillId="0" borderId="3" xfId="0" applyFont="1" applyBorder="1" applyAlignment="1">
      <alignment horizontal="justify" vertical="center"/>
    </xf>
    <xf numFmtId="0" fontId="6"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justify" vertical="center"/>
    </xf>
    <xf numFmtId="49" fontId="7" fillId="0" borderId="3" xfId="21" applyNumberFormat="1" applyFont="1" applyBorder="1" applyAlignment="1" applyProtection="1">
      <alignment horizontal="center" vertical="center" wrapText="1"/>
      <protection/>
    </xf>
    <xf numFmtId="0" fontId="4" fillId="0" borderId="3" xfId="0" applyFont="1" applyBorder="1" applyAlignment="1">
      <alignment horizontal="center" vertical="center" wrapText="1"/>
    </xf>
    <xf numFmtId="0" fontId="4" fillId="0" borderId="3" xfId="0" applyFont="1" applyBorder="1" applyAlignment="1">
      <alignment horizontal="justify" vertical="center"/>
    </xf>
    <xf numFmtId="49" fontId="5" fillId="0" borderId="3" xfId="21" applyNumberFormat="1" applyFont="1" applyBorder="1" applyAlignment="1" applyProtection="1">
      <alignment horizontal="center" vertical="center" wrapText="1"/>
      <protection/>
    </xf>
    <xf numFmtId="164" fontId="6" fillId="0" borderId="3" xfId="21" applyFont="1" applyBorder="1" applyAlignment="1" applyProtection="1">
      <alignment horizontal="center" vertical="center" wrapText="1"/>
      <protection locked="0"/>
    </xf>
    <xf numFmtId="164" fontId="6" fillId="0" borderId="3" xfId="21" applyFont="1" applyBorder="1" applyAlignment="1" applyProtection="1">
      <alignment horizontal="center" vertical="center"/>
      <protection locked="0"/>
    </xf>
    <xf numFmtId="49" fontId="5" fillId="0" borderId="3" xfId="21" applyNumberFormat="1" applyFont="1" applyBorder="1" applyAlignment="1" applyProtection="1">
      <alignment horizontal="center" vertical="center"/>
      <protection/>
    </xf>
    <xf numFmtId="0" fontId="6" fillId="0" borderId="3" xfId="0" applyFont="1" applyBorder="1" applyAlignment="1">
      <alignment horizontal="center" vertical="center" wrapText="1"/>
    </xf>
    <xf numFmtId="0" fontId="9" fillId="0" borderId="3" xfId="0" applyFont="1" applyBorder="1" applyAlignment="1">
      <alignment horizontal="justify" vertical="center"/>
    </xf>
    <xf numFmtId="164" fontId="5" fillId="0" borderId="3" xfId="21" applyFont="1" applyBorder="1" applyAlignment="1" applyProtection="1">
      <alignment horizontal="center" vertical="center"/>
      <protection/>
    </xf>
    <xf numFmtId="0" fontId="5" fillId="0" borderId="3" xfId="0" applyFont="1" applyBorder="1" applyAlignment="1">
      <alignment horizontal="center" vertical="center"/>
    </xf>
    <xf numFmtId="0" fontId="1" fillId="0" borderId="4" xfId="0" applyFont="1" applyBorder="1" applyAlignment="1">
      <alignment horizontal="center"/>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horizontal="center"/>
    </xf>
    <xf numFmtId="0" fontId="1" fillId="0" borderId="0" xfId="0" applyFont="1" applyBorder="1" applyAlignment="1">
      <alignment/>
    </xf>
    <xf numFmtId="0" fontId="1" fillId="0" borderId="8" xfId="0" applyFont="1" applyBorder="1" applyAlignment="1">
      <alignment/>
    </xf>
    <xf numFmtId="49" fontId="11" fillId="0" borderId="7" xfId="0" applyNumberFormat="1" applyFont="1" applyBorder="1" applyAlignment="1">
      <alignment horizontal="center"/>
    </xf>
    <xf numFmtId="49" fontId="10" fillId="0" borderId="0" xfId="0" applyNumberFormat="1" applyFont="1" applyBorder="1" applyAlignment="1">
      <alignment/>
    </xf>
    <xf numFmtId="49" fontId="11" fillId="0" borderId="8" xfId="0" applyNumberFormat="1" applyFont="1" applyBorder="1" applyAlignment="1">
      <alignment/>
    </xf>
    <xf numFmtId="49" fontId="11" fillId="0" borderId="0" xfId="0" applyNumberFormat="1" applyFont="1" applyBorder="1" applyAlignment="1">
      <alignment/>
    </xf>
    <xf numFmtId="0" fontId="11" fillId="0" borderId="7" xfId="0" applyFont="1" applyBorder="1" applyAlignment="1">
      <alignment horizontal="center"/>
    </xf>
    <xf numFmtId="10" fontId="11" fillId="0" borderId="8" xfId="15" applyNumberFormat="1" applyFont="1" applyBorder="1" applyAlignment="1" applyProtection="1">
      <alignment horizontal="center"/>
      <protection/>
    </xf>
    <xf numFmtId="10" fontId="10" fillId="0" borderId="8" xfId="15" applyNumberFormat="1" applyFont="1" applyBorder="1" applyAlignment="1" applyProtection="1">
      <alignment horizontal="center"/>
      <protection/>
    </xf>
    <xf numFmtId="49" fontId="11" fillId="0" borderId="8" xfId="0" applyNumberFormat="1" applyFont="1" applyBorder="1" applyAlignment="1">
      <alignment horizontal="center"/>
    </xf>
    <xf numFmtId="49" fontId="11" fillId="0" borderId="0" xfId="0" applyNumberFormat="1" applyFont="1" applyBorder="1" applyAlignment="1">
      <alignment horizontal="center"/>
    </xf>
    <xf numFmtId="0" fontId="1" fillId="0" borderId="8" xfId="0" applyFont="1" applyBorder="1" applyAlignment="1">
      <alignment horizontal="center"/>
    </xf>
    <xf numFmtId="49" fontId="11" fillId="0" borderId="7" xfId="0" applyNumberFormat="1" applyFont="1" applyBorder="1" applyAlignment="1">
      <alignment horizontal="left"/>
    </xf>
    <xf numFmtId="0" fontId="1" fillId="0" borderId="0" xfId="0" applyFont="1" applyBorder="1" applyAlignment="1">
      <alignment horizontal="left"/>
    </xf>
    <xf numFmtId="0" fontId="1" fillId="0" borderId="9" xfId="0" applyFont="1" applyBorder="1" applyAlignment="1">
      <alignment horizontal="center"/>
    </xf>
    <xf numFmtId="0" fontId="1" fillId="0" borderId="10" xfId="0" applyFont="1" applyBorder="1" applyAlignment="1">
      <alignment/>
    </xf>
    <xf numFmtId="0" fontId="1" fillId="0" borderId="11" xfId="0" applyFont="1" applyBorder="1" applyAlignment="1">
      <alignment/>
    </xf>
    <xf numFmtId="0" fontId="4" fillId="2" borderId="12" xfId="0" applyFont="1" applyFill="1" applyBorder="1" applyAlignment="1">
      <alignment horizontal="center" vertical="center" wrapText="1"/>
    </xf>
    <xf numFmtId="164" fontId="4" fillId="2" borderId="12" xfId="21" applyFont="1" applyFill="1" applyBorder="1" applyAlignment="1" applyProtection="1">
      <alignment horizontal="center" vertical="center"/>
      <protection/>
    </xf>
    <xf numFmtId="164" fontId="4" fillId="2" borderId="13" xfId="21" applyFont="1" applyFill="1" applyBorder="1" applyAlignment="1" applyProtection="1">
      <alignment horizontal="center" vertical="center"/>
      <protection/>
    </xf>
    <xf numFmtId="0" fontId="4" fillId="0" borderId="14" xfId="0" applyFont="1" applyBorder="1" applyAlignment="1">
      <alignment horizontal="center" vertical="center" wrapText="1"/>
    </xf>
    <xf numFmtId="164" fontId="3" fillId="0" borderId="3" xfId="21" applyFont="1" applyBorder="1" applyAlignment="1" applyProtection="1">
      <alignment vertical="center"/>
      <protection/>
    </xf>
    <xf numFmtId="0" fontId="4" fillId="0" borderId="15" xfId="0" applyFont="1" applyBorder="1" applyAlignment="1">
      <alignment horizontal="center" vertical="center" wrapText="1"/>
    </xf>
    <xf numFmtId="0" fontId="4" fillId="0" borderId="15" xfId="0" applyFont="1" applyBorder="1" applyAlignment="1">
      <alignment horizontal="justify" vertical="center"/>
    </xf>
    <xf numFmtId="49" fontId="5" fillId="0" borderId="15" xfId="21" applyNumberFormat="1" applyFont="1" applyBorder="1" applyAlignment="1" applyProtection="1">
      <alignment horizontal="center" vertical="center" wrapText="1"/>
      <protection/>
    </xf>
    <xf numFmtId="164" fontId="0" fillId="0" borderId="15" xfId="21" applyBorder="1" applyAlignment="1" applyProtection="1">
      <alignment vertical="center"/>
      <protection/>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justify" vertical="center"/>
    </xf>
    <xf numFmtId="49" fontId="5" fillId="0" borderId="16" xfId="21" applyNumberFormat="1" applyFont="1" applyBorder="1" applyAlignment="1" applyProtection="1">
      <alignment horizontal="center" vertical="center" wrapText="1"/>
      <protection/>
    </xf>
    <xf numFmtId="164" fontId="0" fillId="0" borderId="16" xfId="21" applyBorder="1" applyAlignment="1" applyProtection="1">
      <alignment vertical="center"/>
      <protection/>
    </xf>
    <xf numFmtId="164" fontId="3" fillId="0" borderId="17" xfId="21" applyFont="1" applyBorder="1" applyAlignment="1" applyProtection="1">
      <alignment vertical="center"/>
      <protection/>
    </xf>
    <xf numFmtId="0" fontId="5" fillId="0" borderId="18" xfId="0" applyFont="1" applyBorder="1" applyAlignment="1">
      <alignment horizontal="center" vertical="center" wrapText="1"/>
    </xf>
    <xf numFmtId="0" fontId="6" fillId="0" borderId="18" xfId="0" applyFont="1" applyBorder="1" applyAlignment="1">
      <alignment horizontal="justify" vertical="center"/>
    </xf>
    <xf numFmtId="0" fontId="6" fillId="0" borderId="18" xfId="0" applyFont="1" applyBorder="1" applyAlignment="1">
      <alignment horizontal="center" vertical="center"/>
    </xf>
    <xf numFmtId="164" fontId="0" fillId="0" borderId="18" xfId="21" applyBorder="1" applyAlignment="1" applyProtection="1">
      <alignment vertical="center"/>
      <protection/>
    </xf>
    <xf numFmtId="0" fontId="5" fillId="0" borderId="15" xfId="0" applyFont="1" applyBorder="1" applyAlignment="1">
      <alignment horizontal="center" vertical="center" wrapText="1"/>
    </xf>
    <xf numFmtId="0" fontId="6" fillId="0" borderId="15" xfId="0" applyFont="1" applyBorder="1" applyAlignment="1">
      <alignment horizontal="justify"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5" fillId="0" borderId="18" xfId="0" applyFont="1" applyBorder="1" applyAlignment="1">
      <alignment horizontal="justify" vertical="center"/>
    </xf>
    <xf numFmtId="49" fontId="7" fillId="0" borderId="18" xfId="21" applyNumberFormat="1" applyFont="1" applyBorder="1" applyAlignment="1" applyProtection="1">
      <alignment horizontal="center" vertical="center" wrapText="1"/>
      <protection/>
    </xf>
    <xf numFmtId="0" fontId="5" fillId="0" borderId="15" xfId="0" applyFont="1" applyBorder="1" applyAlignment="1">
      <alignment horizontal="justify" vertical="center"/>
    </xf>
    <xf numFmtId="49" fontId="9" fillId="0" borderId="13" xfId="21" applyNumberFormat="1" applyFont="1" applyBorder="1" applyAlignment="1" applyProtection="1">
      <alignment horizontal="center" vertical="center" wrapText="1"/>
      <protection locked="0"/>
    </xf>
    <xf numFmtId="49" fontId="9" fillId="0" borderId="16" xfId="21" applyNumberFormat="1" applyFont="1" applyBorder="1" applyAlignment="1" applyProtection="1">
      <alignment horizontal="center" vertical="center" wrapText="1"/>
      <protection locked="0"/>
    </xf>
    <xf numFmtId="0" fontId="4" fillId="0" borderId="16" xfId="0" applyFont="1" applyBorder="1" applyAlignment="1">
      <alignment horizontal="justify" vertical="center" wrapText="1"/>
    </xf>
    <xf numFmtId="164" fontId="3" fillId="0" borderId="17" xfId="21" applyFont="1" applyBorder="1" applyAlignment="1" applyProtection="1">
      <alignment vertical="center"/>
      <protection locked="0"/>
    </xf>
    <xf numFmtId="49" fontId="5" fillId="0" borderId="18" xfId="21" applyNumberFormat="1" applyFont="1" applyBorder="1" applyAlignment="1" applyProtection="1">
      <alignment horizontal="center" vertical="center" wrapText="1"/>
      <protection/>
    </xf>
    <xf numFmtId="0" fontId="9" fillId="0" borderId="16" xfId="0" applyFont="1" applyBorder="1" applyAlignment="1">
      <alignment vertical="center" wrapText="1"/>
    </xf>
    <xf numFmtId="49" fontId="6" fillId="0" borderId="18" xfId="21" applyNumberFormat="1" applyFont="1" applyBorder="1" applyAlignment="1" applyProtection="1">
      <alignment horizontal="center" vertical="center" wrapText="1"/>
      <protection locked="0"/>
    </xf>
    <xf numFmtId="164" fontId="6" fillId="0" borderId="18" xfId="21" applyFont="1" applyBorder="1" applyAlignment="1" applyProtection="1">
      <alignment horizontal="center" vertical="center" wrapText="1"/>
      <protection locked="0"/>
    </xf>
    <xf numFmtId="49" fontId="6" fillId="0" borderId="3" xfId="21" applyNumberFormat="1" applyFont="1" applyBorder="1" applyAlignment="1" applyProtection="1">
      <alignment horizontal="center" vertical="center" wrapText="1"/>
      <protection locked="0"/>
    </xf>
    <xf numFmtId="49" fontId="6" fillId="0" borderId="15" xfId="21" applyNumberFormat="1" applyFont="1" applyBorder="1" applyAlignment="1" applyProtection="1">
      <alignment horizontal="center" vertical="center" wrapText="1"/>
      <protection locked="0"/>
    </xf>
    <xf numFmtId="164" fontId="6" fillId="0" borderId="15" xfId="21" applyFont="1" applyBorder="1" applyAlignment="1" applyProtection="1">
      <alignment horizontal="center" vertical="center" wrapText="1"/>
      <protection locked="0"/>
    </xf>
    <xf numFmtId="164" fontId="6" fillId="0" borderId="16" xfId="21" applyFont="1" applyBorder="1" applyAlignment="1" applyProtection="1">
      <alignment horizontal="center" vertical="center" wrapText="1"/>
      <protection locked="0"/>
    </xf>
    <xf numFmtId="164" fontId="6" fillId="0" borderId="18" xfId="21" applyFont="1" applyBorder="1" applyAlignment="1" applyProtection="1">
      <alignment horizontal="center" vertical="center"/>
      <protection locked="0"/>
    </xf>
    <xf numFmtId="49" fontId="6" fillId="0" borderId="18" xfId="21" applyNumberFormat="1" applyFont="1" applyBorder="1" applyAlignment="1" applyProtection="1">
      <alignment horizontal="center" vertical="center"/>
      <protection locked="0"/>
    </xf>
    <xf numFmtId="49" fontId="6" fillId="0" borderId="3" xfId="21" applyNumberFormat="1" applyFont="1" applyBorder="1" applyAlignment="1" applyProtection="1">
      <alignment horizontal="center" vertical="center"/>
      <protection locked="0"/>
    </xf>
    <xf numFmtId="49" fontId="6" fillId="0" borderId="15" xfId="21" applyNumberFormat="1" applyFont="1" applyBorder="1" applyAlignment="1" applyProtection="1">
      <alignment horizontal="center" vertical="center"/>
      <protection locked="0"/>
    </xf>
    <xf numFmtId="49" fontId="9" fillId="0" borderId="13" xfId="21" applyNumberFormat="1" applyFont="1" applyBorder="1" applyAlignment="1" applyProtection="1">
      <alignment horizontal="center" vertical="center"/>
      <protection locked="0"/>
    </xf>
    <xf numFmtId="2" fontId="6" fillId="0" borderId="18" xfId="0" applyNumberFormat="1" applyFont="1" applyBorder="1" applyAlignment="1">
      <alignment horizontal="center" vertical="center"/>
    </xf>
    <xf numFmtId="49" fontId="6" fillId="0" borderId="13" xfId="21" applyNumberFormat="1" applyFont="1" applyBorder="1" applyAlignment="1" applyProtection="1">
      <alignment horizontal="center" vertical="center"/>
      <protection locked="0"/>
    </xf>
    <xf numFmtId="0" fontId="4" fillId="0" borderId="18" xfId="0" applyFont="1" applyBorder="1" applyAlignment="1">
      <alignment horizontal="justify" vertical="center"/>
    </xf>
    <xf numFmtId="49" fontId="5" fillId="0" borderId="18" xfId="21" applyNumberFormat="1" applyFont="1" applyBorder="1" applyAlignment="1" applyProtection="1">
      <alignment horizontal="center" vertical="center"/>
      <protection/>
    </xf>
    <xf numFmtId="164" fontId="5" fillId="0" borderId="18" xfId="21" applyFont="1" applyBorder="1" applyAlignment="1" applyProtection="1">
      <alignment horizontal="center" vertical="center"/>
      <protection/>
    </xf>
    <xf numFmtId="164" fontId="5" fillId="0" borderId="15" xfId="21" applyFont="1" applyBorder="1" applyAlignment="1" applyProtection="1">
      <alignment horizontal="center" vertical="center"/>
      <protection/>
    </xf>
    <xf numFmtId="0" fontId="5" fillId="0" borderId="16" xfId="0" applyFont="1" applyBorder="1" applyAlignment="1">
      <alignment horizontal="center" vertical="center" wrapText="1"/>
    </xf>
    <xf numFmtId="164" fontId="5" fillId="0" borderId="16" xfId="21" applyFont="1" applyBorder="1" applyAlignment="1" applyProtection="1">
      <alignment horizontal="center" vertical="center"/>
      <protection/>
    </xf>
    <xf numFmtId="164" fontId="3" fillId="2" borderId="19" xfId="21" applyFont="1" applyFill="1" applyBorder="1" applyAlignment="1" applyProtection="1">
      <alignment vertical="center"/>
      <protection/>
    </xf>
    <xf numFmtId="0" fontId="10" fillId="0" borderId="0" xfId="0" applyFont="1" applyAlignment="1">
      <alignment vertical="center"/>
    </xf>
    <xf numFmtId="17" fontId="10" fillId="0" borderId="0" xfId="0" applyNumberFormat="1" applyFont="1" applyAlignment="1">
      <alignment vertical="center"/>
    </xf>
    <xf numFmtId="0" fontId="10" fillId="0" borderId="3" xfId="0" applyFont="1" applyBorder="1" applyAlignment="1">
      <alignment vertical="center"/>
    </xf>
    <xf numFmtId="0" fontId="11" fillId="0" borderId="3" xfId="0" applyFont="1" applyBorder="1" applyAlignment="1">
      <alignment vertical="center"/>
    </xf>
    <xf numFmtId="0" fontId="10" fillId="0" borderId="15"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vertical="center"/>
    </xf>
    <xf numFmtId="0" fontId="11" fillId="0" borderId="21" xfId="0" applyFont="1" applyBorder="1" applyAlignment="1">
      <alignment vertical="center"/>
    </xf>
    <xf numFmtId="0" fontId="11" fillId="0" borderId="14" xfId="0" applyFont="1" applyBorder="1" applyAlignment="1">
      <alignment vertical="center"/>
    </xf>
    <xf numFmtId="49" fontId="10" fillId="0" borderId="18" xfId="0" applyNumberFormat="1" applyFont="1" applyBorder="1" applyAlignment="1">
      <alignment horizontal="center" vertical="center"/>
    </xf>
    <xf numFmtId="0" fontId="10" fillId="0" borderId="18" xfId="0" applyFont="1" applyBorder="1" applyAlignment="1">
      <alignment horizontal="left" vertical="center"/>
    </xf>
    <xf numFmtId="164" fontId="11" fillId="0" borderId="18" xfId="0" applyNumberFormat="1" applyFont="1" applyBorder="1" applyAlignment="1">
      <alignment vertical="center"/>
    </xf>
    <xf numFmtId="0" fontId="11" fillId="0" borderId="18" xfId="0" applyFont="1" applyBorder="1" applyAlignment="1">
      <alignment horizontal="center" vertical="center"/>
    </xf>
    <xf numFmtId="49" fontId="10" fillId="0" borderId="3" xfId="0" applyNumberFormat="1" applyFont="1" applyBorder="1" applyAlignment="1">
      <alignment horizontal="center" vertical="center"/>
    </xf>
    <xf numFmtId="0" fontId="10" fillId="0" borderId="3" xfId="0" applyFont="1" applyBorder="1" applyAlignment="1">
      <alignment horizontal="left" vertical="center"/>
    </xf>
    <xf numFmtId="164" fontId="11" fillId="0" borderId="3" xfId="0" applyNumberFormat="1" applyFont="1" applyBorder="1" applyAlignment="1">
      <alignment vertical="center"/>
    </xf>
    <xf numFmtId="0" fontId="11" fillId="0" borderId="3" xfId="0" applyFont="1" applyBorder="1" applyAlignment="1">
      <alignment horizontal="center" vertical="center"/>
    </xf>
    <xf numFmtId="49" fontId="10" fillId="0" borderId="15" xfId="0" applyNumberFormat="1" applyFont="1" applyBorder="1" applyAlignment="1">
      <alignment horizontal="center" vertical="center"/>
    </xf>
    <xf numFmtId="0" fontId="10" fillId="0" borderId="15" xfId="0" applyFont="1" applyBorder="1" applyAlignment="1">
      <alignment horizontal="left" vertical="center" wrapText="1"/>
    </xf>
    <xf numFmtId="164" fontId="11" fillId="0" borderId="15" xfId="0" applyNumberFormat="1" applyFont="1" applyBorder="1" applyAlignment="1">
      <alignment vertical="center"/>
    </xf>
    <xf numFmtId="0" fontId="11" fillId="0" borderId="15" xfId="0" applyFont="1" applyBorder="1" applyAlignment="1">
      <alignment horizontal="center" vertical="center"/>
    </xf>
    <xf numFmtId="164" fontId="10" fillId="0" borderId="18" xfId="0" applyNumberFormat="1" applyFont="1" applyBorder="1" applyAlignment="1">
      <alignment vertical="center"/>
    </xf>
    <xf numFmtId="9" fontId="10" fillId="0" borderId="18" xfId="20" applyFont="1" applyBorder="1" applyAlignment="1" applyProtection="1">
      <alignment vertical="center"/>
      <protection/>
    </xf>
    <xf numFmtId="164" fontId="10" fillId="0" borderId="3" xfId="0" applyNumberFormat="1" applyFont="1" applyBorder="1" applyAlignment="1">
      <alignment vertical="center"/>
    </xf>
    <xf numFmtId="9" fontId="10" fillId="0" borderId="3" xfId="20" applyFont="1" applyBorder="1" applyAlignment="1" applyProtection="1">
      <alignment vertical="center"/>
      <protection/>
    </xf>
    <xf numFmtId="9" fontId="14" fillId="0" borderId="3" xfId="20" applyFont="1" applyBorder="1" applyAlignment="1" applyProtection="1">
      <alignment vertical="center"/>
      <protection/>
    </xf>
    <xf numFmtId="49" fontId="12" fillId="0" borderId="22" xfId="0" applyNumberFormat="1" applyFont="1" applyBorder="1" applyAlignment="1">
      <alignment horizontal="center"/>
    </xf>
    <xf numFmtId="49" fontId="13" fillId="0" borderId="22" xfId="0" applyNumberFormat="1" applyFont="1" applyBorder="1" applyAlignment="1">
      <alignment horizont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49" fontId="9" fillId="2" borderId="13" xfId="21" applyNumberFormat="1" applyFont="1" applyFill="1" applyBorder="1" applyAlignment="1" applyProtection="1">
      <alignment horizontal="center" vertical="center"/>
      <protection locked="0"/>
    </xf>
    <xf numFmtId="0" fontId="10" fillId="0" borderId="3" xfId="0" applyFont="1" applyBorder="1" applyAlignment="1">
      <alignment horizontal="center" vertical="center"/>
    </xf>
    <xf numFmtId="0" fontId="10" fillId="0" borderId="18" xfId="0" applyFont="1" applyBorder="1" applyAlignment="1">
      <alignment horizontal="center" vertical="center"/>
    </xf>
    <xf numFmtId="0" fontId="5" fillId="0" borderId="18" xfId="0" applyFont="1" applyBorder="1" applyAlignment="1">
      <alignment horizontal="center" vertical="center" wrapText="1"/>
    </xf>
  </cellXfs>
  <cellStyles count="9">
    <cellStyle name="Normal" xfId="0"/>
    <cellStyle name="Excel Built-in Explanatory Text" xfId="15"/>
    <cellStyle name="Hyperlink" xfId="16"/>
    <cellStyle name="Followed Hyperlink" xfId="17"/>
    <cellStyle name="Currency" xfId="18"/>
    <cellStyle name="Currency [0]"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2222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MO\Obras%202016\Restaurante\Obras\Planilha%20Or&#231;amento%20Restauran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ilha Modelo"/>
      <sheetName val="Cronograma"/>
      <sheetName val="Planilha de BDI"/>
    </sheetNames>
    <sheetDataSet>
      <sheetData sheetId="0">
        <row r="7">
          <cell r="A7" t="str">
            <v>01</v>
          </cell>
        </row>
        <row r="19">
          <cell r="A19" t="str">
            <v>02</v>
          </cell>
        </row>
        <row r="28">
          <cell r="A28" t="str">
            <v>03</v>
          </cell>
        </row>
        <row r="33">
          <cell r="A33" t="str">
            <v>04</v>
          </cell>
        </row>
        <row r="38">
          <cell r="A38" t="str">
            <v>05</v>
          </cell>
        </row>
        <row r="47">
          <cell r="A47" t="str">
            <v>06</v>
          </cell>
        </row>
        <row r="53">
          <cell r="A53" t="str">
            <v>07</v>
          </cell>
        </row>
        <row r="58">
          <cell r="A58" t="str">
            <v>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1"/>
  <sheetViews>
    <sheetView tabSelected="1" workbookViewId="0" topLeftCell="A1">
      <selection activeCell="A1" sqref="A1:G1"/>
    </sheetView>
  </sheetViews>
  <sheetFormatPr defaultColWidth="9.140625" defaultRowHeight="15"/>
  <cols>
    <col min="1" max="1" width="5.7109375" style="1" customWidth="1"/>
    <col min="2" max="2" width="12.28125" style="2" customWidth="1"/>
    <col min="3" max="3" width="46.57421875" style="3" customWidth="1"/>
    <col min="4" max="4" width="4.8515625" style="4" customWidth="1"/>
    <col min="5" max="5" width="8.00390625" style="4" customWidth="1"/>
    <col min="6" max="6" width="10.28125" style="4" customWidth="1"/>
    <col min="7" max="7" width="14.140625" style="4" customWidth="1"/>
    <col min="8" max="16384" width="8.421875" style="0" customWidth="1"/>
  </cols>
  <sheetData>
    <row r="1" spans="1:7" ht="15">
      <c r="A1" s="125" t="s">
        <v>0</v>
      </c>
      <c r="B1" s="125"/>
      <c r="C1" s="125"/>
      <c r="D1" s="125"/>
      <c r="E1" s="125"/>
      <c r="F1" s="125"/>
      <c r="G1" s="125"/>
    </row>
    <row r="2" spans="1:7" ht="15">
      <c r="A2" s="125" t="s">
        <v>1</v>
      </c>
      <c r="B2" s="125"/>
      <c r="C2" s="125"/>
      <c r="D2" s="125"/>
      <c r="E2" s="125"/>
      <c r="F2" s="125"/>
      <c r="G2" s="125"/>
    </row>
    <row r="3" spans="1:7" ht="15">
      <c r="A3" s="126" t="s">
        <v>2</v>
      </c>
      <c r="B3" s="126"/>
      <c r="C3" s="126"/>
      <c r="D3" s="126"/>
      <c r="E3" s="126"/>
      <c r="F3" s="126"/>
      <c r="G3" s="126"/>
    </row>
    <row r="4" spans="1:7" ht="15">
      <c r="A4" s="45" t="s">
        <v>3</v>
      </c>
      <c r="B4" s="6" t="s">
        <v>4</v>
      </c>
      <c r="C4" s="7" t="s">
        <v>5</v>
      </c>
      <c r="D4" s="5" t="s">
        <v>6</v>
      </c>
      <c r="E4" s="46" t="s">
        <v>7</v>
      </c>
      <c r="F4" s="46" t="s">
        <v>8</v>
      </c>
      <c r="G4" s="47" t="s">
        <v>9</v>
      </c>
    </row>
    <row r="5" spans="1:7" ht="15">
      <c r="A5" s="14"/>
      <c r="B5" s="48"/>
      <c r="C5" s="15" t="s">
        <v>10</v>
      </c>
      <c r="D5" s="13"/>
      <c r="E5" s="8"/>
      <c r="F5" s="8"/>
      <c r="G5" s="49">
        <f>SUM(G7:G78)/2</f>
        <v>0</v>
      </c>
    </row>
    <row r="6" spans="1:7" ht="15">
      <c r="A6" s="50"/>
      <c r="B6" s="50"/>
      <c r="C6" s="51"/>
      <c r="D6" s="52"/>
      <c r="E6" s="53"/>
      <c r="F6" s="53"/>
      <c r="G6" s="53"/>
    </row>
    <row r="7" spans="1:7" ht="15">
      <c r="A7" s="54">
        <v>1</v>
      </c>
      <c r="B7" s="55"/>
      <c r="C7" s="56" t="s">
        <v>11</v>
      </c>
      <c r="D7" s="57"/>
      <c r="E7" s="58"/>
      <c r="F7" s="58"/>
      <c r="G7" s="59">
        <f>SUM(G8:G11)</f>
        <v>0</v>
      </c>
    </row>
    <row r="8" spans="1:7" ht="25.5">
      <c r="A8" s="60" t="s">
        <v>12</v>
      </c>
      <c r="B8" s="60" t="s">
        <v>13</v>
      </c>
      <c r="C8" s="61" t="s">
        <v>14</v>
      </c>
      <c r="D8" s="62" t="s">
        <v>15</v>
      </c>
      <c r="E8" s="63">
        <v>5.14</v>
      </c>
      <c r="F8" s="63"/>
      <c r="G8" s="63">
        <f>ROUND(F8*E8,2)</f>
        <v>0</v>
      </c>
    </row>
    <row r="9" spans="1:7" ht="25.5">
      <c r="A9" s="11" t="s">
        <v>16</v>
      </c>
      <c r="B9" s="11" t="s">
        <v>17</v>
      </c>
      <c r="C9" s="9" t="s">
        <v>380</v>
      </c>
      <c r="D9" s="10" t="s">
        <v>18</v>
      </c>
      <c r="E9" s="8">
        <v>2</v>
      </c>
      <c r="F9" s="8"/>
      <c r="G9" s="8">
        <f>ROUND(F9*E9,2)</f>
        <v>0</v>
      </c>
    </row>
    <row r="10" spans="1:7" ht="25.5">
      <c r="A10" s="11" t="s">
        <v>19</v>
      </c>
      <c r="B10" s="11" t="s">
        <v>17</v>
      </c>
      <c r="C10" s="9" t="s">
        <v>381</v>
      </c>
      <c r="D10" s="10" t="s">
        <v>18</v>
      </c>
      <c r="E10" s="8">
        <v>4</v>
      </c>
      <c r="F10" s="8"/>
      <c r="G10" s="8">
        <f>ROUND(F10*E10,2)</f>
        <v>0</v>
      </c>
    </row>
    <row r="11" spans="1:7" ht="15">
      <c r="A11" s="11" t="s">
        <v>20</v>
      </c>
      <c r="B11" s="11" t="s">
        <v>21</v>
      </c>
      <c r="C11" s="9" t="s">
        <v>22</v>
      </c>
      <c r="D11" s="13" t="s">
        <v>23</v>
      </c>
      <c r="E11" s="8">
        <v>398</v>
      </c>
      <c r="F11" s="8"/>
      <c r="G11" s="8">
        <f>ROUND(F11*E11,2)</f>
        <v>0</v>
      </c>
    </row>
    <row r="12" spans="1:7" ht="15">
      <c r="A12" s="64"/>
      <c r="B12" s="64"/>
      <c r="C12" s="65"/>
      <c r="D12" s="66"/>
      <c r="E12" s="53"/>
      <c r="F12" s="53"/>
      <c r="G12" s="53"/>
    </row>
    <row r="13" spans="1:7" ht="15">
      <c r="A13" s="54">
        <v>2</v>
      </c>
      <c r="B13" s="55"/>
      <c r="C13" s="56" t="s">
        <v>24</v>
      </c>
      <c r="D13" s="67"/>
      <c r="E13" s="58"/>
      <c r="F13" s="58"/>
      <c r="G13" s="59">
        <f>SUM(G14:G20)</f>
        <v>0</v>
      </c>
    </row>
    <row r="14" spans="1:7" ht="38.25">
      <c r="A14" s="60" t="s">
        <v>25</v>
      </c>
      <c r="B14" s="60" t="s">
        <v>21</v>
      </c>
      <c r="C14" s="68" t="s">
        <v>382</v>
      </c>
      <c r="D14" s="69" t="s">
        <v>23</v>
      </c>
      <c r="E14" s="63">
        <v>112</v>
      </c>
      <c r="F14" s="63"/>
      <c r="G14" s="63">
        <f aca="true" t="shared" si="0" ref="G14:G20">ROUND(F14*E14,2)</f>
        <v>0</v>
      </c>
    </row>
    <row r="15" spans="1:7" ht="15">
      <c r="A15" s="11" t="s">
        <v>26</v>
      </c>
      <c r="B15" s="11" t="s">
        <v>21</v>
      </c>
      <c r="C15" s="12" t="s">
        <v>27</v>
      </c>
      <c r="D15" s="13" t="s">
        <v>23</v>
      </c>
      <c r="E15" s="8">
        <v>61.8</v>
      </c>
      <c r="F15" s="8"/>
      <c r="G15" s="8">
        <f t="shared" si="0"/>
        <v>0</v>
      </c>
    </row>
    <row r="16" spans="1:7" ht="25.5">
      <c r="A16" s="11" t="s">
        <v>28</v>
      </c>
      <c r="B16" s="11" t="s">
        <v>21</v>
      </c>
      <c r="C16" s="12" t="s">
        <v>383</v>
      </c>
      <c r="D16" s="13" t="s">
        <v>23</v>
      </c>
      <c r="E16" s="8">
        <v>61.8</v>
      </c>
      <c r="F16" s="8"/>
      <c r="G16" s="8">
        <f t="shared" si="0"/>
        <v>0</v>
      </c>
    </row>
    <row r="17" spans="1:7" ht="15">
      <c r="A17" s="11" t="s">
        <v>29</v>
      </c>
      <c r="B17" s="11" t="s">
        <v>21</v>
      </c>
      <c r="C17" s="12" t="s">
        <v>30</v>
      </c>
      <c r="D17" s="13" t="s">
        <v>23</v>
      </c>
      <c r="E17" s="8">
        <v>148</v>
      </c>
      <c r="F17" s="8"/>
      <c r="G17" s="8">
        <f t="shared" si="0"/>
        <v>0</v>
      </c>
    </row>
    <row r="18" spans="1:7" ht="15">
      <c r="A18" s="11" t="s">
        <v>31</v>
      </c>
      <c r="B18" s="11" t="s">
        <v>21</v>
      </c>
      <c r="C18" s="12" t="s">
        <v>32</v>
      </c>
      <c r="D18" s="13" t="s">
        <v>23</v>
      </c>
      <c r="E18" s="8">
        <v>148</v>
      </c>
      <c r="F18" s="8"/>
      <c r="G18" s="8">
        <f t="shared" si="0"/>
        <v>0</v>
      </c>
    </row>
    <row r="19" spans="1:7" ht="15">
      <c r="A19" s="11" t="s">
        <v>33</v>
      </c>
      <c r="B19" s="11" t="s">
        <v>21</v>
      </c>
      <c r="C19" s="12" t="s">
        <v>34</v>
      </c>
      <c r="D19" s="16" t="s">
        <v>35</v>
      </c>
      <c r="E19" s="8">
        <v>491</v>
      </c>
      <c r="F19" s="8"/>
      <c r="G19" s="8">
        <f t="shared" si="0"/>
        <v>0</v>
      </c>
    </row>
    <row r="20" spans="1:7" ht="15">
      <c r="A20" s="11" t="s">
        <v>36</v>
      </c>
      <c r="B20" s="11" t="s">
        <v>21</v>
      </c>
      <c r="C20" s="12" t="s">
        <v>37</v>
      </c>
      <c r="D20" s="16" t="s">
        <v>35</v>
      </c>
      <c r="E20" s="8">
        <v>491</v>
      </c>
      <c r="F20" s="8"/>
      <c r="G20" s="8">
        <f t="shared" si="0"/>
        <v>0</v>
      </c>
    </row>
    <row r="21" spans="1:7" ht="15">
      <c r="A21" s="64"/>
      <c r="B21" s="64"/>
      <c r="C21" s="70"/>
      <c r="D21" s="52"/>
      <c r="E21" s="53"/>
      <c r="F21" s="53"/>
      <c r="G21" s="53"/>
    </row>
    <row r="22" spans="1:7" ht="15">
      <c r="A22" s="54">
        <v>3</v>
      </c>
      <c r="B22" s="55"/>
      <c r="C22" s="56" t="s">
        <v>38</v>
      </c>
      <c r="D22" s="67"/>
      <c r="E22" s="58"/>
      <c r="F22" s="58"/>
      <c r="G22" s="59">
        <f>SUM(G23)</f>
        <v>0</v>
      </c>
    </row>
    <row r="23" spans="1:7" ht="51">
      <c r="A23" s="130" t="s">
        <v>39</v>
      </c>
      <c r="B23" s="60" t="s">
        <v>21</v>
      </c>
      <c r="C23" s="68" t="s">
        <v>384</v>
      </c>
      <c r="D23" s="69" t="s">
        <v>23</v>
      </c>
      <c r="E23" s="63">
        <v>27.72</v>
      </c>
      <c r="F23" s="63"/>
      <c r="G23" s="63">
        <f>ROUND(F23*E23,2)</f>
        <v>0</v>
      </c>
    </row>
    <row r="24" spans="1:7" ht="15">
      <c r="A24" s="50"/>
      <c r="B24" s="64"/>
      <c r="C24" s="70"/>
      <c r="D24" s="52"/>
      <c r="E24" s="53"/>
      <c r="F24" s="53"/>
      <c r="G24" s="53"/>
    </row>
    <row r="25" spans="1:7" ht="15">
      <c r="A25" s="54">
        <v>4</v>
      </c>
      <c r="B25" s="55"/>
      <c r="C25" s="56" t="s">
        <v>40</v>
      </c>
      <c r="D25" s="57"/>
      <c r="E25" s="58"/>
      <c r="F25" s="58"/>
      <c r="G25" s="59">
        <f>SUM(G26:G37)</f>
        <v>0</v>
      </c>
    </row>
    <row r="26" spans="1:7" ht="63.75">
      <c r="A26" s="60" t="s">
        <v>41</v>
      </c>
      <c r="B26" s="60" t="s">
        <v>21</v>
      </c>
      <c r="C26" s="68" t="s">
        <v>42</v>
      </c>
      <c r="D26" s="69" t="s">
        <v>23</v>
      </c>
      <c r="E26" s="63">
        <v>25.16</v>
      </c>
      <c r="F26" s="63"/>
      <c r="G26" s="63">
        <f aca="true" t="shared" si="1" ref="G26:G37">ROUND(F26*E26,2)</f>
        <v>0</v>
      </c>
    </row>
    <row r="27" spans="1:7" ht="51">
      <c r="A27" s="11" t="s">
        <v>43</v>
      </c>
      <c r="B27" s="11" t="s">
        <v>21</v>
      </c>
      <c r="C27" s="12" t="s">
        <v>44</v>
      </c>
      <c r="D27" s="13" t="s">
        <v>23</v>
      </c>
      <c r="E27" s="8">
        <v>28.7</v>
      </c>
      <c r="F27" s="8"/>
      <c r="G27" s="8">
        <f t="shared" si="1"/>
        <v>0</v>
      </c>
    </row>
    <row r="28" spans="1:7" ht="51">
      <c r="A28" s="11" t="s">
        <v>45</v>
      </c>
      <c r="B28" s="11" t="s">
        <v>21</v>
      </c>
      <c r="C28" s="12" t="s">
        <v>46</v>
      </c>
      <c r="D28" s="13" t="s">
        <v>23</v>
      </c>
      <c r="E28" s="8">
        <v>51</v>
      </c>
      <c r="F28" s="8"/>
      <c r="G28" s="8">
        <f t="shared" si="1"/>
        <v>0</v>
      </c>
    </row>
    <row r="29" spans="1:7" ht="51">
      <c r="A29" s="11" t="s">
        <v>47</v>
      </c>
      <c r="B29" s="11" t="s">
        <v>21</v>
      </c>
      <c r="C29" s="12" t="s">
        <v>48</v>
      </c>
      <c r="D29" s="13" t="s">
        <v>23</v>
      </c>
      <c r="E29" s="8">
        <v>6.8</v>
      </c>
      <c r="F29" s="8"/>
      <c r="G29" s="8">
        <f t="shared" si="1"/>
        <v>0</v>
      </c>
    </row>
    <row r="30" spans="1:7" ht="76.5">
      <c r="A30" s="11" t="s">
        <v>49</v>
      </c>
      <c r="B30" s="11" t="s">
        <v>21</v>
      </c>
      <c r="C30" s="12" t="s">
        <v>385</v>
      </c>
      <c r="D30" s="13" t="s">
        <v>23</v>
      </c>
      <c r="E30" s="8">
        <v>56.2</v>
      </c>
      <c r="F30" s="8"/>
      <c r="G30" s="8">
        <f t="shared" si="1"/>
        <v>0</v>
      </c>
    </row>
    <row r="31" spans="1:7" ht="102">
      <c r="A31" s="11" t="s">
        <v>47</v>
      </c>
      <c r="B31" s="11" t="s">
        <v>21</v>
      </c>
      <c r="C31" s="12" t="s">
        <v>386</v>
      </c>
      <c r="D31" s="16" t="s">
        <v>387</v>
      </c>
      <c r="E31" s="8">
        <v>2</v>
      </c>
      <c r="F31" s="8"/>
      <c r="G31" s="8">
        <f t="shared" si="1"/>
        <v>0</v>
      </c>
    </row>
    <row r="32" spans="1:7" ht="25.5">
      <c r="A32" s="11" t="s">
        <v>49</v>
      </c>
      <c r="B32" s="11" t="s">
        <v>21</v>
      </c>
      <c r="C32" s="9" t="s">
        <v>388</v>
      </c>
      <c r="D32" s="10" t="s">
        <v>50</v>
      </c>
      <c r="E32" s="8">
        <v>7.77</v>
      </c>
      <c r="F32" s="8"/>
      <c r="G32" s="8">
        <f t="shared" si="1"/>
        <v>0</v>
      </c>
    </row>
    <row r="33" spans="1:7" ht="38.25">
      <c r="A33" s="11" t="s">
        <v>51</v>
      </c>
      <c r="B33" s="11" t="s">
        <v>21</v>
      </c>
      <c r="C33" s="9" t="s">
        <v>52</v>
      </c>
      <c r="D33" s="10" t="s">
        <v>389</v>
      </c>
      <c r="E33" s="8">
        <v>2</v>
      </c>
      <c r="F33" s="8"/>
      <c r="G33" s="8">
        <f t="shared" si="1"/>
        <v>0</v>
      </c>
    </row>
    <row r="34" spans="1:7" ht="38.25">
      <c r="A34" s="11" t="s">
        <v>53</v>
      </c>
      <c r="B34" s="11" t="s">
        <v>21</v>
      </c>
      <c r="C34" s="9" t="s">
        <v>54</v>
      </c>
      <c r="D34" s="10" t="s">
        <v>389</v>
      </c>
      <c r="E34" s="8">
        <v>1</v>
      </c>
      <c r="F34" s="8"/>
      <c r="G34" s="8">
        <f t="shared" si="1"/>
        <v>0</v>
      </c>
    </row>
    <row r="35" spans="1:7" ht="15">
      <c r="A35" s="11" t="s">
        <v>55</v>
      </c>
      <c r="B35" s="11" t="s">
        <v>21</v>
      </c>
      <c r="C35" s="9" t="s">
        <v>56</v>
      </c>
      <c r="D35" s="10" t="s">
        <v>50</v>
      </c>
      <c r="E35" s="8">
        <v>13.9</v>
      </c>
      <c r="F35" s="8"/>
      <c r="G35" s="8">
        <f t="shared" si="1"/>
        <v>0</v>
      </c>
    </row>
    <row r="36" spans="1:7" ht="15">
      <c r="A36" s="11" t="s">
        <v>57</v>
      </c>
      <c r="B36" s="11" t="s">
        <v>21</v>
      </c>
      <c r="C36" s="9" t="s">
        <v>58</v>
      </c>
      <c r="D36" s="10" t="s">
        <v>50</v>
      </c>
      <c r="E36" s="8">
        <v>13.82</v>
      </c>
      <c r="F36" s="8"/>
      <c r="G36" s="8">
        <f t="shared" si="1"/>
        <v>0</v>
      </c>
    </row>
    <row r="37" spans="1:7" ht="25.5">
      <c r="A37" s="11" t="s">
        <v>59</v>
      </c>
      <c r="B37" s="11" t="s">
        <v>60</v>
      </c>
      <c r="C37" s="9" t="s">
        <v>61</v>
      </c>
      <c r="D37" s="10" t="s">
        <v>50</v>
      </c>
      <c r="E37" s="8">
        <v>13.36</v>
      </c>
      <c r="F37" s="8"/>
      <c r="G37" s="8">
        <f t="shared" si="1"/>
        <v>0</v>
      </c>
    </row>
    <row r="38" spans="1:7" ht="15">
      <c r="A38" s="64"/>
      <c r="B38" s="64"/>
      <c r="C38" s="65"/>
      <c r="D38" s="66"/>
      <c r="E38" s="53"/>
      <c r="F38" s="53"/>
      <c r="G38" s="53"/>
    </row>
    <row r="39" spans="1:7" ht="15">
      <c r="A39" s="54">
        <v>5</v>
      </c>
      <c r="B39" s="55"/>
      <c r="C39" s="56" t="s">
        <v>62</v>
      </c>
      <c r="D39" s="57"/>
      <c r="E39" s="58"/>
      <c r="F39" s="58"/>
      <c r="G39" s="59">
        <f>SUM(G40:G42)</f>
        <v>0</v>
      </c>
    </row>
    <row r="40" spans="1:7" ht="25.5">
      <c r="A40" s="60" t="s">
        <v>63</v>
      </c>
      <c r="B40" s="60" t="s">
        <v>21</v>
      </c>
      <c r="C40" s="68" t="s">
        <v>64</v>
      </c>
      <c r="D40" s="69" t="s">
        <v>23</v>
      </c>
      <c r="E40" s="63">
        <v>120</v>
      </c>
      <c r="F40" s="63"/>
      <c r="G40" s="63">
        <f>ROUND(F40*E40,2)</f>
        <v>0</v>
      </c>
    </row>
    <row r="41" spans="1:7" ht="15">
      <c r="A41" s="11" t="s">
        <v>65</v>
      </c>
      <c r="B41" s="11" t="s">
        <v>21</v>
      </c>
      <c r="C41" s="12" t="s">
        <v>66</v>
      </c>
      <c r="D41" s="16" t="s">
        <v>67</v>
      </c>
      <c r="E41" s="8">
        <v>25</v>
      </c>
      <c r="F41" s="8"/>
      <c r="G41" s="8">
        <f>ROUND(F41*E41,2)</f>
        <v>0</v>
      </c>
    </row>
    <row r="42" spans="1:7" ht="15">
      <c r="A42" s="11" t="s">
        <v>68</v>
      </c>
      <c r="B42" s="11" t="s">
        <v>21</v>
      </c>
      <c r="C42" s="12" t="s">
        <v>69</v>
      </c>
      <c r="D42" s="16" t="s">
        <v>35</v>
      </c>
      <c r="E42" s="8">
        <v>120</v>
      </c>
      <c r="F42" s="8"/>
      <c r="G42" s="8">
        <f>ROUND(F42*E42,2)</f>
        <v>0</v>
      </c>
    </row>
    <row r="43" spans="1:7" ht="15">
      <c r="A43" s="64"/>
      <c r="B43" s="64"/>
      <c r="C43" s="70"/>
      <c r="D43" s="52"/>
      <c r="E43" s="53"/>
      <c r="F43" s="53"/>
      <c r="G43" s="53"/>
    </row>
    <row r="44" spans="1:7" ht="15">
      <c r="A44" s="54">
        <v>6</v>
      </c>
      <c r="B44" s="55"/>
      <c r="C44" s="56" t="s">
        <v>70</v>
      </c>
      <c r="D44" s="57"/>
      <c r="E44" s="58"/>
      <c r="F44" s="58"/>
      <c r="G44" s="59">
        <f>SUM(G45:G51)</f>
        <v>0</v>
      </c>
    </row>
    <row r="45" spans="1:7" ht="76.5">
      <c r="A45" s="60" t="s">
        <v>71</v>
      </c>
      <c r="B45" s="60" t="s">
        <v>21</v>
      </c>
      <c r="C45" s="68" t="s">
        <v>72</v>
      </c>
      <c r="D45" s="69" t="s">
        <v>23</v>
      </c>
      <c r="E45" s="63">
        <v>68</v>
      </c>
      <c r="F45" s="63"/>
      <c r="G45" s="63">
        <f aca="true" t="shared" si="2" ref="G45:G51">ROUND(F45*E45,2)</f>
        <v>0</v>
      </c>
    </row>
    <row r="46" spans="1:7" ht="38.25">
      <c r="A46" s="11" t="s">
        <v>73</v>
      </c>
      <c r="B46" s="11" t="s">
        <v>60</v>
      </c>
      <c r="C46" s="12" t="s">
        <v>74</v>
      </c>
      <c r="D46" s="16" t="s">
        <v>75</v>
      </c>
      <c r="E46" s="8">
        <v>28</v>
      </c>
      <c r="F46" s="8"/>
      <c r="G46" s="8">
        <f t="shared" si="2"/>
        <v>0</v>
      </c>
    </row>
    <row r="47" spans="1:7" ht="51">
      <c r="A47" s="11" t="s">
        <v>76</v>
      </c>
      <c r="B47" s="11" t="s">
        <v>60</v>
      </c>
      <c r="C47" s="12" t="s">
        <v>77</v>
      </c>
      <c r="D47" s="16" t="s">
        <v>75</v>
      </c>
      <c r="E47" s="8">
        <v>22</v>
      </c>
      <c r="F47" s="8"/>
      <c r="G47" s="8">
        <f t="shared" si="2"/>
        <v>0</v>
      </c>
    </row>
    <row r="48" spans="1:7" ht="51">
      <c r="A48" s="11" t="s">
        <v>78</v>
      </c>
      <c r="B48" s="11" t="s">
        <v>60</v>
      </c>
      <c r="C48" s="12" t="s">
        <v>79</v>
      </c>
      <c r="D48" s="16" t="s">
        <v>75</v>
      </c>
      <c r="E48" s="8">
        <v>12</v>
      </c>
      <c r="F48" s="8"/>
      <c r="G48" s="8">
        <f t="shared" si="2"/>
        <v>0</v>
      </c>
    </row>
    <row r="49" spans="1:7" ht="25.5">
      <c r="A49" s="11" t="s">
        <v>80</v>
      </c>
      <c r="B49" s="11" t="s">
        <v>81</v>
      </c>
      <c r="C49" s="12" t="s">
        <v>82</v>
      </c>
      <c r="D49" s="16" t="s">
        <v>83</v>
      </c>
      <c r="E49" s="8">
        <v>28</v>
      </c>
      <c r="F49" s="8"/>
      <c r="G49" s="8">
        <f t="shared" si="2"/>
        <v>0</v>
      </c>
    </row>
    <row r="50" spans="1:7" ht="25.5">
      <c r="A50" s="11" t="s">
        <v>84</v>
      </c>
      <c r="B50" s="11" t="s">
        <v>81</v>
      </c>
      <c r="C50" s="12" t="s">
        <v>85</v>
      </c>
      <c r="D50" s="16" t="s">
        <v>86</v>
      </c>
      <c r="E50" s="8">
        <v>1</v>
      </c>
      <c r="F50" s="8"/>
      <c r="G50" s="8">
        <f t="shared" si="2"/>
        <v>0</v>
      </c>
    </row>
    <row r="51" spans="1:7" ht="51">
      <c r="A51" s="11" t="s">
        <v>87</v>
      </c>
      <c r="B51" s="11" t="s">
        <v>60</v>
      </c>
      <c r="C51" s="12" t="s">
        <v>390</v>
      </c>
      <c r="D51" s="16" t="s">
        <v>75</v>
      </c>
      <c r="E51" s="8">
        <v>50</v>
      </c>
      <c r="F51" s="8"/>
      <c r="G51" s="8">
        <f t="shared" si="2"/>
        <v>0</v>
      </c>
    </row>
    <row r="52" spans="1:7" ht="15">
      <c r="A52" s="64"/>
      <c r="B52" s="64"/>
      <c r="C52" s="70"/>
      <c r="D52" s="52"/>
      <c r="E52" s="53"/>
      <c r="F52" s="53"/>
      <c r="G52" s="53"/>
    </row>
    <row r="53" spans="1:7" ht="15">
      <c r="A53" s="71" t="s">
        <v>88</v>
      </c>
      <c r="B53" s="72"/>
      <c r="C53" s="56" t="s">
        <v>89</v>
      </c>
      <c r="D53" s="73"/>
      <c r="E53" s="58"/>
      <c r="F53" s="58"/>
      <c r="G53" s="74">
        <f>SUM(G54:G55)</f>
        <v>0</v>
      </c>
    </row>
    <row r="54" spans="1:7" ht="25.5">
      <c r="A54" s="75" t="s">
        <v>90</v>
      </c>
      <c r="B54" s="60" t="s">
        <v>21</v>
      </c>
      <c r="C54" s="68" t="s">
        <v>91</v>
      </c>
      <c r="D54" s="75" t="s">
        <v>50</v>
      </c>
      <c r="E54" s="63">
        <v>6</v>
      </c>
      <c r="F54" s="63"/>
      <c r="G54" s="63">
        <f>ROUND(F54*E54,2)</f>
        <v>0</v>
      </c>
    </row>
    <row r="55" spans="1:7" ht="51">
      <c r="A55" s="16" t="s">
        <v>92</v>
      </c>
      <c r="B55" s="11" t="s">
        <v>21</v>
      </c>
      <c r="C55" s="9" t="s">
        <v>93</v>
      </c>
      <c r="D55" s="16" t="s">
        <v>50</v>
      </c>
      <c r="E55" s="8">
        <v>65</v>
      </c>
      <c r="F55" s="8"/>
      <c r="G55" s="8">
        <f>ROUND(F55*E55,2)</f>
        <v>0</v>
      </c>
    </row>
    <row r="56" spans="1:7" ht="15">
      <c r="A56" s="52"/>
      <c r="B56" s="64"/>
      <c r="C56" s="65"/>
      <c r="D56" s="52"/>
      <c r="E56" s="53"/>
      <c r="F56" s="53"/>
      <c r="G56" s="53"/>
    </row>
    <row r="57" spans="1:7" ht="15">
      <c r="A57" s="71" t="s">
        <v>94</v>
      </c>
      <c r="B57" s="72"/>
      <c r="C57" s="56" t="s">
        <v>95</v>
      </c>
      <c r="D57" s="76"/>
      <c r="E57" s="58"/>
      <c r="F57" s="58"/>
      <c r="G57" s="74">
        <f>SUM(G58:G59)</f>
        <v>0</v>
      </c>
    </row>
    <row r="58" spans="1:7" ht="38.25">
      <c r="A58" s="77" t="s">
        <v>96</v>
      </c>
      <c r="B58" s="60" t="s">
        <v>21</v>
      </c>
      <c r="C58" s="68" t="s">
        <v>391</v>
      </c>
      <c r="D58" s="78" t="s">
        <v>50</v>
      </c>
      <c r="E58" s="63">
        <v>14</v>
      </c>
      <c r="F58" s="63"/>
      <c r="G58" s="63">
        <f>ROUND(F58*E58,2)</f>
        <v>0</v>
      </c>
    </row>
    <row r="59" spans="1:7" ht="25.5">
      <c r="A59" s="79" t="s">
        <v>97</v>
      </c>
      <c r="B59" s="11" t="s">
        <v>21</v>
      </c>
      <c r="C59" s="12" t="s">
        <v>98</v>
      </c>
      <c r="D59" s="17" t="s">
        <v>387</v>
      </c>
      <c r="E59" s="8">
        <v>2</v>
      </c>
      <c r="F59" s="8"/>
      <c r="G59" s="8">
        <f>ROUND(F59*E59,2)</f>
        <v>0</v>
      </c>
    </row>
    <row r="60" spans="1:7" ht="15">
      <c r="A60" s="80"/>
      <c r="B60" s="64"/>
      <c r="C60" s="70"/>
      <c r="D60" s="81"/>
      <c r="E60" s="53"/>
      <c r="F60" s="53"/>
      <c r="G60" s="53"/>
    </row>
    <row r="61" spans="1:7" ht="15">
      <c r="A61" s="71" t="s">
        <v>99</v>
      </c>
      <c r="B61" s="72"/>
      <c r="C61" s="56" t="s">
        <v>100</v>
      </c>
      <c r="D61" s="82"/>
      <c r="E61" s="58"/>
      <c r="F61" s="58"/>
      <c r="G61" s="74">
        <f>SUM(G62:G64)</f>
        <v>0</v>
      </c>
    </row>
    <row r="62" spans="1:7" ht="25.5">
      <c r="A62" s="77" t="s">
        <v>101</v>
      </c>
      <c r="B62" s="60" t="s">
        <v>102</v>
      </c>
      <c r="C62" s="68" t="s">
        <v>103</v>
      </c>
      <c r="D62" s="78" t="s">
        <v>50</v>
      </c>
      <c r="E62" s="63">
        <v>189</v>
      </c>
      <c r="F62" s="63"/>
      <c r="G62" s="63">
        <f>ROUND(F62*E62,2)</f>
        <v>0</v>
      </c>
    </row>
    <row r="63" spans="1:7" ht="51">
      <c r="A63" s="79" t="s">
        <v>104</v>
      </c>
      <c r="B63" s="11" t="s">
        <v>60</v>
      </c>
      <c r="C63" s="12" t="s">
        <v>105</v>
      </c>
      <c r="D63" s="17" t="s">
        <v>50</v>
      </c>
      <c r="E63" s="8">
        <v>46</v>
      </c>
      <c r="F63" s="8"/>
      <c r="G63" s="8">
        <f>ROUND(F63*E63,2)</f>
        <v>0</v>
      </c>
    </row>
    <row r="64" spans="1:7" ht="38.25">
      <c r="A64" s="79" t="s">
        <v>106</v>
      </c>
      <c r="B64" s="11"/>
      <c r="C64" s="12" t="s">
        <v>107</v>
      </c>
      <c r="D64" s="17" t="s">
        <v>50</v>
      </c>
      <c r="E64" s="8">
        <v>12</v>
      </c>
      <c r="F64" s="8"/>
      <c r="G64" s="8">
        <f>ROUND(F64*E64,2)</f>
        <v>0</v>
      </c>
    </row>
    <row r="65" spans="1:7" ht="15">
      <c r="A65" s="80"/>
      <c r="B65" s="64"/>
      <c r="C65" s="70"/>
      <c r="D65" s="81"/>
      <c r="E65" s="53"/>
      <c r="F65" s="53"/>
      <c r="G65" s="53"/>
    </row>
    <row r="66" spans="1:7" ht="15">
      <c r="A66" s="71" t="s">
        <v>108</v>
      </c>
      <c r="B66" s="72"/>
      <c r="C66" s="56" t="s">
        <v>109</v>
      </c>
      <c r="D66" s="82"/>
      <c r="E66" s="58"/>
      <c r="F66" s="58"/>
      <c r="G66" s="74">
        <f>SUM(G67:G68)</f>
        <v>0</v>
      </c>
    </row>
    <row r="67" spans="1:7" ht="25.5">
      <c r="A67" s="77" t="s">
        <v>110</v>
      </c>
      <c r="B67" s="60" t="s">
        <v>111</v>
      </c>
      <c r="C67" s="68" t="s">
        <v>112</v>
      </c>
      <c r="D67" s="78" t="s">
        <v>50</v>
      </c>
      <c r="E67" s="63">
        <v>18</v>
      </c>
      <c r="F67" s="63"/>
      <c r="G67" s="63">
        <f>ROUND(F67*E67,2)</f>
        <v>0</v>
      </c>
    </row>
    <row r="68" spans="1:7" ht="51">
      <c r="A68" s="79" t="s">
        <v>113</v>
      </c>
      <c r="B68" s="11" t="s">
        <v>60</v>
      </c>
      <c r="C68" s="12" t="s">
        <v>392</v>
      </c>
      <c r="D68" s="17" t="s">
        <v>50</v>
      </c>
      <c r="E68" s="8">
        <v>18</v>
      </c>
      <c r="F68" s="8"/>
      <c r="G68" s="8">
        <f>ROUND(F68*E68,2)</f>
        <v>0</v>
      </c>
    </row>
    <row r="69" spans="1:7" ht="15">
      <c r="A69" s="80"/>
      <c r="B69" s="64"/>
      <c r="C69" s="70"/>
      <c r="D69" s="81"/>
      <c r="E69" s="53"/>
      <c r="F69" s="53"/>
      <c r="G69" s="53"/>
    </row>
    <row r="70" spans="1:7" ht="15">
      <c r="A70" s="71" t="s">
        <v>114</v>
      </c>
      <c r="B70" s="72"/>
      <c r="C70" s="56" t="s">
        <v>115</v>
      </c>
      <c r="D70" s="82"/>
      <c r="E70" s="58"/>
      <c r="F70" s="58"/>
      <c r="G70" s="74">
        <f>SUM(G71:G74)</f>
        <v>0</v>
      </c>
    </row>
    <row r="71" spans="1:7" ht="25.5">
      <c r="A71" s="77" t="s">
        <v>116</v>
      </c>
      <c r="B71" s="77" t="s">
        <v>60</v>
      </c>
      <c r="C71" s="68" t="s">
        <v>117</v>
      </c>
      <c r="D71" s="83" t="s">
        <v>50</v>
      </c>
      <c r="E71" s="63">
        <v>46</v>
      </c>
      <c r="F71" s="63"/>
      <c r="G71" s="63">
        <f>ROUND(F71*E71,2)</f>
        <v>0</v>
      </c>
    </row>
    <row r="72" spans="1:7" ht="38.25">
      <c r="A72" s="79" t="s">
        <v>118</v>
      </c>
      <c r="B72" s="79" t="s">
        <v>60</v>
      </c>
      <c r="C72" s="12" t="s">
        <v>119</v>
      </c>
      <c r="D72" s="18" t="s">
        <v>50</v>
      </c>
      <c r="E72" s="8">
        <v>55</v>
      </c>
      <c r="F72" s="8"/>
      <c r="G72" s="8">
        <f>ROUND(F72*E72,2)</f>
        <v>0</v>
      </c>
    </row>
    <row r="73" spans="1:7" ht="38.25">
      <c r="A73" s="79" t="s">
        <v>120</v>
      </c>
      <c r="B73" s="79" t="s">
        <v>60</v>
      </c>
      <c r="C73" s="12" t="s">
        <v>121</v>
      </c>
      <c r="D73" s="17" t="s">
        <v>50</v>
      </c>
      <c r="E73" s="8">
        <v>21</v>
      </c>
      <c r="F73" s="8"/>
      <c r="G73" s="8">
        <f>ROUND(F73*E73,2)</f>
        <v>0</v>
      </c>
    </row>
    <row r="74" spans="1:7" ht="15">
      <c r="A74" s="79" t="s">
        <v>122</v>
      </c>
      <c r="B74" s="79" t="s">
        <v>123</v>
      </c>
      <c r="C74" s="9" t="s">
        <v>124</v>
      </c>
      <c r="D74" s="10" t="s">
        <v>50</v>
      </c>
      <c r="E74" s="8">
        <v>52.38</v>
      </c>
      <c r="F74" s="8"/>
      <c r="G74" s="8">
        <f>ROUND(F74*E74,2)</f>
        <v>0</v>
      </c>
    </row>
    <row r="75" spans="1:7" ht="15">
      <c r="A75" s="80"/>
      <c r="B75" s="80"/>
      <c r="C75" s="65"/>
      <c r="D75" s="66"/>
      <c r="E75" s="53"/>
      <c r="F75" s="53"/>
      <c r="G75" s="53"/>
    </row>
    <row r="76" spans="1:7" ht="15">
      <c r="A76" s="71" t="s">
        <v>125</v>
      </c>
      <c r="B76" s="72"/>
      <c r="C76" s="56" t="s">
        <v>126</v>
      </c>
      <c r="D76" s="82"/>
      <c r="E76" s="58"/>
      <c r="F76" s="58"/>
      <c r="G76" s="59">
        <f>SUM(G77:G78)</f>
        <v>0</v>
      </c>
    </row>
    <row r="77" spans="1:7" ht="38.25">
      <c r="A77" s="84" t="s">
        <v>127</v>
      </c>
      <c r="B77" s="77" t="s">
        <v>60</v>
      </c>
      <c r="C77" s="68" t="s">
        <v>128</v>
      </c>
      <c r="D77" s="78" t="s">
        <v>50</v>
      </c>
      <c r="E77" s="63">
        <v>212</v>
      </c>
      <c r="F77" s="63"/>
      <c r="G77" s="63">
        <f>ROUND(F77*E77,2)</f>
        <v>0</v>
      </c>
    </row>
    <row r="78" spans="1:7" ht="38.25">
      <c r="A78" s="85" t="s">
        <v>129</v>
      </c>
      <c r="B78" s="79" t="s">
        <v>60</v>
      </c>
      <c r="C78" s="12" t="s">
        <v>130</v>
      </c>
      <c r="D78" s="17" t="s">
        <v>50</v>
      </c>
      <c r="E78" s="8">
        <v>95</v>
      </c>
      <c r="F78" s="8"/>
      <c r="G78" s="8">
        <f>ROUND(F78*E78,2)</f>
        <v>0</v>
      </c>
    </row>
    <row r="79" spans="1:7" ht="15">
      <c r="A79" s="86"/>
      <c r="B79" s="80"/>
      <c r="C79" s="70"/>
      <c r="D79" s="81"/>
      <c r="E79" s="53"/>
      <c r="F79" s="53"/>
      <c r="G79" s="53"/>
    </row>
    <row r="80" spans="1:7" ht="15">
      <c r="A80" s="87" t="s">
        <v>131</v>
      </c>
      <c r="B80" s="55"/>
      <c r="C80" s="56" t="s">
        <v>132</v>
      </c>
      <c r="D80" s="57"/>
      <c r="E80" s="58"/>
      <c r="F80" s="58"/>
      <c r="G80" s="59">
        <f>SUM(G81:G105)</f>
        <v>0</v>
      </c>
    </row>
    <row r="81" spans="1:7" ht="15">
      <c r="A81" s="84" t="s">
        <v>133</v>
      </c>
      <c r="B81" s="60" t="s">
        <v>134</v>
      </c>
      <c r="C81" s="61" t="s">
        <v>135</v>
      </c>
      <c r="D81" s="88" t="s">
        <v>50</v>
      </c>
      <c r="E81" s="63">
        <v>74.84</v>
      </c>
      <c r="F81" s="63"/>
      <c r="G81" s="63">
        <f>ROUND(F81*E81,2)</f>
        <v>0</v>
      </c>
    </row>
    <row r="82" spans="1:7" ht="25.5">
      <c r="A82" s="85" t="s">
        <v>136</v>
      </c>
      <c r="B82" s="11" t="s">
        <v>60</v>
      </c>
      <c r="C82" s="9" t="s">
        <v>137</v>
      </c>
      <c r="D82" s="10" t="s">
        <v>18</v>
      </c>
      <c r="E82" s="8">
        <v>35</v>
      </c>
      <c r="F82" s="8"/>
      <c r="G82" s="8">
        <f>ROUND(F82*E82,2)</f>
        <v>0</v>
      </c>
    </row>
    <row r="83" spans="1:7" ht="25.5">
      <c r="A83" s="85" t="s">
        <v>138</v>
      </c>
      <c r="B83" s="11" t="s">
        <v>60</v>
      </c>
      <c r="C83" s="9" t="s">
        <v>393</v>
      </c>
      <c r="D83" s="10" t="s">
        <v>18</v>
      </c>
      <c r="E83" s="8">
        <v>14</v>
      </c>
      <c r="F83" s="8"/>
      <c r="G83" s="8">
        <f>ROUND(F83*E83,2)</f>
        <v>0</v>
      </c>
    </row>
    <row r="84" spans="1:7" ht="15">
      <c r="A84" s="85"/>
      <c r="B84" s="11"/>
      <c r="C84" s="15" t="s">
        <v>140</v>
      </c>
      <c r="D84" s="19"/>
      <c r="E84" s="8"/>
      <c r="F84" s="8"/>
      <c r="G84" s="8"/>
    </row>
    <row r="85" spans="1:7" ht="63.75">
      <c r="A85" s="85" t="s">
        <v>139</v>
      </c>
      <c r="B85" s="11" t="s">
        <v>60</v>
      </c>
      <c r="C85" s="9" t="s">
        <v>394</v>
      </c>
      <c r="D85" s="10" t="s">
        <v>50</v>
      </c>
      <c r="E85" s="8">
        <v>390</v>
      </c>
      <c r="F85" s="8"/>
      <c r="G85" s="8">
        <f>ROUND(F85*E85,2)</f>
        <v>0</v>
      </c>
    </row>
    <row r="86" spans="1:7" ht="15">
      <c r="A86" s="85"/>
      <c r="B86" s="11"/>
      <c r="C86" s="15" t="s">
        <v>115</v>
      </c>
      <c r="D86" s="19"/>
      <c r="E86" s="8"/>
      <c r="F86" s="8"/>
      <c r="G86" s="8"/>
    </row>
    <row r="87" spans="1:7" ht="25.5">
      <c r="A87" s="85" t="s">
        <v>141</v>
      </c>
      <c r="B87" s="11" t="s">
        <v>143</v>
      </c>
      <c r="C87" s="9" t="s">
        <v>395</v>
      </c>
      <c r="D87" s="10" t="s">
        <v>50</v>
      </c>
      <c r="E87" s="8">
        <v>162</v>
      </c>
      <c r="F87" s="8"/>
      <c r="G87" s="8">
        <f>ROUND(F87*E87,2)</f>
        <v>0</v>
      </c>
    </row>
    <row r="88" spans="1:7" ht="15">
      <c r="A88" s="85"/>
      <c r="B88" s="11"/>
      <c r="C88" s="15" t="s">
        <v>40</v>
      </c>
      <c r="D88" s="19"/>
      <c r="E88" s="8"/>
      <c r="F88" s="8"/>
      <c r="G88" s="8"/>
    </row>
    <row r="89" spans="1:7" ht="38.25">
      <c r="A89" s="85" t="s">
        <v>412</v>
      </c>
      <c r="B89" s="11" t="s">
        <v>145</v>
      </c>
      <c r="C89" s="9" t="s">
        <v>146</v>
      </c>
      <c r="D89" s="10" t="s">
        <v>18</v>
      </c>
      <c r="E89" s="8">
        <v>30</v>
      </c>
      <c r="F89" s="8"/>
      <c r="G89" s="8">
        <f>ROUND(F89*E89,2)</f>
        <v>0</v>
      </c>
    </row>
    <row r="90" spans="1:7" ht="51">
      <c r="A90" s="85" t="s">
        <v>142</v>
      </c>
      <c r="B90" s="11" t="s">
        <v>145</v>
      </c>
      <c r="C90" s="9" t="s">
        <v>396</v>
      </c>
      <c r="D90" s="10" t="s">
        <v>18</v>
      </c>
      <c r="E90" s="8">
        <v>5</v>
      </c>
      <c r="F90" s="8"/>
      <c r="G90" s="8">
        <f>ROUND(F90*E90,2)</f>
        <v>0</v>
      </c>
    </row>
    <row r="91" spans="1:7" ht="25.5">
      <c r="A91" s="85" t="s">
        <v>413</v>
      </c>
      <c r="B91" s="11" t="s">
        <v>145</v>
      </c>
      <c r="C91" s="9" t="s">
        <v>149</v>
      </c>
      <c r="D91" s="10" t="s">
        <v>50</v>
      </c>
      <c r="E91" s="8">
        <v>76.36</v>
      </c>
      <c r="F91" s="8"/>
      <c r="G91" s="8">
        <f>ROUND(F91*E91,2)</f>
        <v>0</v>
      </c>
    </row>
    <row r="92" spans="1:7" ht="25.5">
      <c r="A92" s="85" t="s">
        <v>144</v>
      </c>
      <c r="B92" s="11" t="s">
        <v>145</v>
      </c>
      <c r="C92" s="9" t="s">
        <v>151</v>
      </c>
      <c r="D92" s="10" t="s">
        <v>50</v>
      </c>
      <c r="E92" s="8">
        <v>162</v>
      </c>
      <c r="F92" s="8"/>
      <c r="G92" s="8">
        <f>ROUND(F92*E92,2)</f>
        <v>0</v>
      </c>
    </row>
    <row r="93" spans="1:7" ht="15">
      <c r="A93" s="85"/>
      <c r="B93" s="11"/>
      <c r="C93" s="15" t="s">
        <v>153</v>
      </c>
      <c r="D93" s="19"/>
      <c r="E93" s="8"/>
      <c r="F93" s="8"/>
      <c r="G93" s="8"/>
    </row>
    <row r="94" spans="1:7" ht="51">
      <c r="A94" s="85" t="s">
        <v>147</v>
      </c>
      <c r="B94" s="11" t="s">
        <v>155</v>
      </c>
      <c r="C94" s="9" t="s">
        <v>397</v>
      </c>
      <c r="D94" s="10" t="s">
        <v>18</v>
      </c>
      <c r="E94" s="8">
        <v>42</v>
      </c>
      <c r="F94" s="8"/>
      <c r="G94" s="8">
        <f aca="true" t="shared" si="3" ref="G94:G105">ROUND(F94*E94,2)</f>
        <v>0</v>
      </c>
    </row>
    <row r="95" spans="1:7" ht="25.5">
      <c r="A95" s="85" t="s">
        <v>148</v>
      </c>
      <c r="B95" s="11" t="s">
        <v>145</v>
      </c>
      <c r="C95" s="9" t="s">
        <v>157</v>
      </c>
      <c r="D95" s="10" t="s">
        <v>18</v>
      </c>
      <c r="E95" s="8">
        <v>28</v>
      </c>
      <c r="F95" s="8"/>
      <c r="G95" s="8">
        <f t="shared" si="3"/>
        <v>0</v>
      </c>
    </row>
    <row r="96" spans="1:7" ht="25.5">
      <c r="A96" s="85" t="s">
        <v>150</v>
      </c>
      <c r="B96" s="11" t="s">
        <v>145</v>
      </c>
      <c r="C96" s="9" t="s">
        <v>159</v>
      </c>
      <c r="D96" s="10" t="s">
        <v>18</v>
      </c>
      <c r="E96" s="8">
        <v>35</v>
      </c>
      <c r="F96" s="8"/>
      <c r="G96" s="8">
        <f t="shared" si="3"/>
        <v>0</v>
      </c>
    </row>
    <row r="97" spans="1:7" ht="25.5">
      <c r="A97" s="85" t="s">
        <v>152</v>
      </c>
      <c r="B97" s="11" t="s">
        <v>145</v>
      </c>
      <c r="C97" s="9" t="s">
        <v>161</v>
      </c>
      <c r="D97" s="10" t="s">
        <v>18</v>
      </c>
      <c r="E97" s="8">
        <v>14</v>
      </c>
      <c r="F97" s="8"/>
      <c r="G97" s="8">
        <f t="shared" si="3"/>
        <v>0</v>
      </c>
    </row>
    <row r="98" spans="1:7" ht="25.5">
      <c r="A98" s="85" t="s">
        <v>154</v>
      </c>
      <c r="B98" s="11" t="s">
        <v>145</v>
      </c>
      <c r="C98" s="9" t="s">
        <v>162</v>
      </c>
      <c r="D98" s="10" t="s">
        <v>18</v>
      </c>
      <c r="E98" s="8">
        <v>28</v>
      </c>
      <c r="F98" s="8"/>
      <c r="G98" s="8">
        <f t="shared" si="3"/>
        <v>0</v>
      </c>
    </row>
    <row r="99" spans="1:7" ht="38.25">
      <c r="A99" s="85" t="s">
        <v>156</v>
      </c>
      <c r="B99" s="11" t="s">
        <v>145</v>
      </c>
      <c r="C99" s="9" t="s">
        <v>163</v>
      </c>
      <c r="D99" s="10" t="s">
        <v>18</v>
      </c>
      <c r="E99" s="8">
        <v>28</v>
      </c>
      <c r="F99" s="8"/>
      <c r="G99" s="8">
        <f t="shared" si="3"/>
        <v>0</v>
      </c>
    </row>
    <row r="100" spans="1:7" ht="25.5">
      <c r="A100" s="85" t="s">
        <v>158</v>
      </c>
      <c r="B100" s="11" t="s">
        <v>145</v>
      </c>
      <c r="C100" s="9" t="s">
        <v>398</v>
      </c>
      <c r="D100" s="10" t="s">
        <v>18</v>
      </c>
      <c r="E100" s="8">
        <v>7</v>
      </c>
      <c r="F100" s="8"/>
      <c r="G100" s="8">
        <f t="shared" si="3"/>
        <v>0</v>
      </c>
    </row>
    <row r="101" spans="1:7" ht="25.5">
      <c r="A101" s="85" t="s">
        <v>160</v>
      </c>
      <c r="B101" s="11" t="s">
        <v>145</v>
      </c>
      <c r="C101" s="9" t="s">
        <v>399</v>
      </c>
      <c r="D101" s="10" t="s">
        <v>18</v>
      </c>
      <c r="E101" s="8">
        <v>7</v>
      </c>
      <c r="F101" s="8"/>
      <c r="G101" s="8">
        <f t="shared" si="3"/>
        <v>0</v>
      </c>
    </row>
    <row r="102" spans="1:7" ht="38.25">
      <c r="A102" s="85" t="s">
        <v>164</v>
      </c>
      <c r="B102" s="11" t="s">
        <v>60</v>
      </c>
      <c r="C102" s="9" t="s">
        <v>400</v>
      </c>
      <c r="D102" s="10" t="s">
        <v>75</v>
      </c>
      <c r="E102" s="8">
        <v>14</v>
      </c>
      <c r="F102" s="8"/>
      <c r="G102" s="8">
        <f t="shared" si="3"/>
        <v>0</v>
      </c>
    </row>
    <row r="103" spans="1:7" ht="38.25">
      <c r="A103" s="85" t="s">
        <v>165</v>
      </c>
      <c r="B103" s="11" t="s">
        <v>60</v>
      </c>
      <c r="C103" s="9" t="s">
        <v>168</v>
      </c>
      <c r="D103" s="10" t="s">
        <v>18</v>
      </c>
      <c r="E103" s="8">
        <v>84</v>
      </c>
      <c r="F103" s="8"/>
      <c r="G103" s="8">
        <f t="shared" si="3"/>
        <v>0</v>
      </c>
    </row>
    <row r="104" spans="1:7" ht="15">
      <c r="A104" s="85" t="s">
        <v>166</v>
      </c>
      <c r="B104" s="11" t="s">
        <v>60</v>
      </c>
      <c r="C104" s="9" t="s">
        <v>169</v>
      </c>
      <c r="D104" s="10" t="s">
        <v>75</v>
      </c>
      <c r="E104" s="8">
        <v>14</v>
      </c>
      <c r="F104" s="8"/>
      <c r="G104" s="8">
        <f t="shared" si="3"/>
        <v>0</v>
      </c>
    </row>
    <row r="105" spans="1:7" ht="15">
      <c r="A105" s="85" t="s">
        <v>167</v>
      </c>
      <c r="B105" s="11" t="s">
        <v>60</v>
      </c>
      <c r="C105" s="9" t="s">
        <v>170</v>
      </c>
      <c r="D105" s="10" t="s">
        <v>75</v>
      </c>
      <c r="E105" s="8">
        <v>14</v>
      </c>
      <c r="F105" s="8"/>
      <c r="G105" s="8">
        <f t="shared" si="3"/>
        <v>0</v>
      </c>
    </row>
    <row r="106" spans="1:7" ht="15">
      <c r="A106" s="86"/>
      <c r="B106" s="64"/>
      <c r="C106" s="65"/>
      <c r="D106" s="66"/>
      <c r="E106" s="53"/>
      <c r="F106" s="53"/>
      <c r="G106" s="53"/>
    </row>
    <row r="107" spans="1:7" ht="15">
      <c r="A107" s="89" t="s">
        <v>171</v>
      </c>
      <c r="B107" s="55"/>
      <c r="C107" s="56" t="s">
        <v>172</v>
      </c>
      <c r="D107" s="57"/>
      <c r="E107" s="58"/>
      <c r="F107" s="58"/>
      <c r="G107" s="59">
        <f>SUM(G109:G132)</f>
        <v>0</v>
      </c>
    </row>
    <row r="108" spans="1:7" ht="15">
      <c r="A108" s="84" t="s">
        <v>173</v>
      </c>
      <c r="B108" s="60"/>
      <c r="C108" s="90" t="s">
        <v>140</v>
      </c>
      <c r="D108" s="91"/>
      <c r="E108" s="63"/>
      <c r="F108" s="63"/>
      <c r="G108" s="63"/>
    </row>
    <row r="109" spans="1:7" ht="38.25">
      <c r="A109" s="85" t="s">
        <v>174</v>
      </c>
      <c r="B109" s="11" t="s">
        <v>60</v>
      </c>
      <c r="C109" s="9" t="s">
        <v>175</v>
      </c>
      <c r="D109" s="10" t="s">
        <v>50</v>
      </c>
      <c r="E109" s="8">
        <v>1.86</v>
      </c>
      <c r="F109" s="8"/>
      <c r="G109" s="8">
        <f>ROUND(F109*E109,2)</f>
        <v>0</v>
      </c>
    </row>
    <row r="110" spans="1:7" ht="25.5">
      <c r="A110" s="85" t="s">
        <v>176</v>
      </c>
      <c r="B110" s="11" t="s">
        <v>60</v>
      </c>
      <c r="C110" s="9" t="s">
        <v>177</v>
      </c>
      <c r="D110" s="10" t="s">
        <v>50</v>
      </c>
      <c r="E110" s="8">
        <v>8.97</v>
      </c>
      <c r="F110" s="8"/>
      <c r="G110" s="8">
        <f>ROUND(F110*E110,2)</f>
        <v>0</v>
      </c>
    </row>
    <row r="111" spans="1:7" ht="25.5">
      <c r="A111" s="85" t="s">
        <v>178</v>
      </c>
      <c r="B111" s="11" t="s">
        <v>21</v>
      </c>
      <c r="C111" s="9" t="s">
        <v>179</v>
      </c>
      <c r="D111" s="10" t="s">
        <v>50</v>
      </c>
      <c r="E111" s="8">
        <v>9.62</v>
      </c>
      <c r="F111" s="8"/>
      <c r="G111" s="8">
        <f>ROUND(F111*E111,2)</f>
        <v>0</v>
      </c>
    </row>
    <row r="112" spans="1:7" ht="15">
      <c r="A112" s="85" t="s">
        <v>180</v>
      </c>
      <c r="B112" s="11" t="s">
        <v>60</v>
      </c>
      <c r="C112" s="9" t="s">
        <v>181</v>
      </c>
      <c r="D112" s="10" t="s">
        <v>50</v>
      </c>
      <c r="E112" s="8">
        <v>0.98</v>
      </c>
      <c r="F112" s="8"/>
      <c r="G112" s="8">
        <f>ROUND(F112*E112,2)</f>
        <v>0</v>
      </c>
    </row>
    <row r="113" spans="1:7" ht="15">
      <c r="A113" s="85" t="s">
        <v>182</v>
      </c>
      <c r="B113" s="11"/>
      <c r="C113" s="15" t="s">
        <v>115</v>
      </c>
      <c r="D113" s="19"/>
      <c r="E113" s="8"/>
      <c r="F113" s="8"/>
      <c r="G113" s="8"/>
    </row>
    <row r="114" spans="1:7" ht="38.25">
      <c r="A114" s="85" t="s">
        <v>183</v>
      </c>
      <c r="B114" s="11" t="s">
        <v>60</v>
      </c>
      <c r="C114" s="9" t="s">
        <v>184</v>
      </c>
      <c r="D114" s="10" t="s">
        <v>50</v>
      </c>
      <c r="E114" s="8">
        <v>7.25</v>
      </c>
      <c r="F114" s="8"/>
      <c r="G114" s="8">
        <f>ROUND(F114*E114,2)</f>
        <v>0</v>
      </c>
    </row>
    <row r="115" spans="1:7" ht="51">
      <c r="A115" s="85" t="s">
        <v>185</v>
      </c>
      <c r="B115" s="11" t="s">
        <v>60</v>
      </c>
      <c r="C115" s="9" t="s">
        <v>401</v>
      </c>
      <c r="D115" s="20" t="s">
        <v>50</v>
      </c>
      <c r="E115" s="8">
        <v>1.2</v>
      </c>
      <c r="F115" s="8"/>
      <c r="G115" s="8">
        <f>ROUND(F115*E115,2)</f>
        <v>0</v>
      </c>
    </row>
    <row r="116" spans="1:7" ht="15">
      <c r="A116" s="85" t="s">
        <v>186</v>
      </c>
      <c r="B116" s="11"/>
      <c r="C116" s="15" t="s">
        <v>95</v>
      </c>
      <c r="D116" s="19"/>
      <c r="E116" s="8"/>
      <c r="F116" s="8"/>
      <c r="G116" s="8"/>
    </row>
    <row r="117" spans="1:7" ht="15">
      <c r="A117" s="85" t="s">
        <v>187</v>
      </c>
      <c r="B117" s="11"/>
      <c r="C117" s="15" t="s">
        <v>40</v>
      </c>
      <c r="D117" s="19"/>
      <c r="E117" s="8"/>
      <c r="F117" s="8"/>
      <c r="G117" s="8"/>
    </row>
    <row r="118" spans="1:7" ht="63.75">
      <c r="A118" s="85" t="s">
        <v>188</v>
      </c>
      <c r="B118" s="11" t="s">
        <v>60</v>
      </c>
      <c r="C118" s="9" t="s">
        <v>402</v>
      </c>
      <c r="D118" s="10" t="s">
        <v>18</v>
      </c>
      <c r="E118" s="8">
        <v>1</v>
      </c>
      <c r="F118" s="8"/>
      <c r="G118" s="8">
        <f>ROUND(F118*E118,2)</f>
        <v>0</v>
      </c>
    </row>
    <row r="119" spans="1:7" ht="15">
      <c r="A119" s="85" t="s">
        <v>190</v>
      </c>
      <c r="B119" s="11"/>
      <c r="C119" s="15" t="s">
        <v>153</v>
      </c>
      <c r="D119" s="19"/>
      <c r="E119" s="8"/>
      <c r="F119" s="8"/>
      <c r="G119" s="8"/>
    </row>
    <row r="120" spans="1:7" ht="38.25">
      <c r="A120" s="85" t="s">
        <v>191</v>
      </c>
      <c r="B120" s="11" t="s">
        <v>60</v>
      </c>
      <c r="C120" s="9" t="s">
        <v>403</v>
      </c>
      <c r="D120" s="10" t="s">
        <v>18</v>
      </c>
      <c r="E120" s="8">
        <v>1</v>
      </c>
      <c r="F120" s="8"/>
      <c r="G120" s="8">
        <f>ROUND(F120*E120,2)</f>
        <v>0</v>
      </c>
    </row>
    <row r="121" spans="1:7" ht="25.5">
      <c r="A121" s="85" t="s">
        <v>192</v>
      </c>
      <c r="B121" s="11" t="s">
        <v>21</v>
      </c>
      <c r="C121" s="9" t="s">
        <v>193</v>
      </c>
      <c r="D121" s="10" t="s">
        <v>18</v>
      </c>
      <c r="E121" s="8">
        <v>1</v>
      </c>
      <c r="F121" s="8"/>
      <c r="G121" s="8">
        <f>ROUND(F121*E121,2)</f>
        <v>0</v>
      </c>
    </row>
    <row r="122" spans="1:7" ht="25.5">
      <c r="A122" s="85" t="s">
        <v>194</v>
      </c>
      <c r="B122" s="11" t="s">
        <v>21</v>
      </c>
      <c r="C122" s="9" t="s">
        <v>195</v>
      </c>
      <c r="D122" s="10" t="s">
        <v>75</v>
      </c>
      <c r="E122" s="8">
        <v>3</v>
      </c>
      <c r="F122" s="8"/>
      <c r="G122" s="8">
        <f>ROUND(F122*E122,2)</f>
        <v>0</v>
      </c>
    </row>
    <row r="123" spans="1:7" ht="25.5">
      <c r="A123" s="85" t="s">
        <v>196</v>
      </c>
      <c r="B123" s="11" t="s">
        <v>21</v>
      </c>
      <c r="C123" s="9" t="s">
        <v>197</v>
      </c>
      <c r="D123" s="10" t="s">
        <v>75</v>
      </c>
      <c r="E123" s="8">
        <v>3</v>
      </c>
      <c r="F123" s="8"/>
      <c r="G123" s="8">
        <f>ROUND(F123*E123,2)</f>
        <v>0</v>
      </c>
    </row>
    <row r="124" spans="1:7" ht="15">
      <c r="A124" s="85" t="s">
        <v>198</v>
      </c>
      <c r="B124" s="11"/>
      <c r="C124" s="15" t="s">
        <v>199</v>
      </c>
      <c r="D124" s="19"/>
      <c r="E124" s="8"/>
      <c r="F124" s="8"/>
      <c r="G124" s="8"/>
    </row>
    <row r="125" spans="1:7" ht="25.5">
      <c r="A125" s="85" t="s">
        <v>200</v>
      </c>
      <c r="B125" s="11" t="s">
        <v>60</v>
      </c>
      <c r="C125" s="9" t="s">
        <v>151</v>
      </c>
      <c r="D125" s="10" t="s">
        <v>50</v>
      </c>
      <c r="E125" s="8">
        <v>7.25</v>
      </c>
      <c r="F125" s="8"/>
      <c r="G125" s="8">
        <f>ROUND(F125*E125,2)</f>
        <v>0</v>
      </c>
    </row>
    <row r="126" spans="1:7" ht="15">
      <c r="A126" s="85" t="s">
        <v>202</v>
      </c>
      <c r="B126" s="11"/>
      <c r="C126" s="15" t="s">
        <v>203</v>
      </c>
      <c r="D126" s="19"/>
      <c r="E126" s="8"/>
      <c r="F126" s="8"/>
      <c r="G126" s="8"/>
    </row>
    <row r="127" spans="1:7" ht="51">
      <c r="A127" s="85" t="s">
        <v>204</v>
      </c>
      <c r="B127" s="11" t="s">
        <v>60</v>
      </c>
      <c r="C127" s="9" t="s">
        <v>205</v>
      </c>
      <c r="D127" s="19" t="s">
        <v>18</v>
      </c>
      <c r="E127" s="8">
        <v>4</v>
      </c>
      <c r="F127" s="8"/>
      <c r="G127" s="8">
        <f aca="true" t="shared" si="4" ref="G127:G132">ROUND(F127*E127,2)</f>
        <v>0</v>
      </c>
    </row>
    <row r="128" spans="1:7" ht="51">
      <c r="A128" s="85" t="s">
        <v>206</v>
      </c>
      <c r="B128" s="11" t="s">
        <v>60</v>
      </c>
      <c r="C128" s="9" t="s">
        <v>207</v>
      </c>
      <c r="D128" s="10" t="s">
        <v>18</v>
      </c>
      <c r="E128" s="8">
        <v>4</v>
      </c>
      <c r="F128" s="8"/>
      <c r="G128" s="8">
        <f t="shared" si="4"/>
        <v>0</v>
      </c>
    </row>
    <row r="129" spans="1:7" ht="38.25">
      <c r="A129" s="85" t="s">
        <v>208</v>
      </c>
      <c r="B129" s="11" t="s">
        <v>60</v>
      </c>
      <c r="C129" s="9" t="s">
        <v>209</v>
      </c>
      <c r="D129" s="10" t="s">
        <v>210</v>
      </c>
      <c r="E129" s="8">
        <v>3</v>
      </c>
      <c r="F129" s="8"/>
      <c r="G129" s="8">
        <f t="shared" si="4"/>
        <v>0</v>
      </c>
    </row>
    <row r="130" spans="1:7" ht="38.25">
      <c r="A130" s="85" t="s">
        <v>211</v>
      </c>
      <c r="B130" s="11" t="s">
        <v>60</v>
      </c>
      <c r="C130" s="9" t="s">
        <v>168</v>
      </c>
      <c r="D130" s="10" t="s">
        <v>18</v>
      </c>
      <c r="E130" s="8">
        <v>2</v>
      </c>
      <c r="F130" s="8"/>
      <c r="G130" s="8">
        <f t="shared" si="4"/>
        <v>0</v>
      </c>
    </row>
    <row r="131" spans="1:7" ht="25.5">
      <c r="A131" s="85" t="s">
        <v>212</v>
      </c>
      <c r="B131" s="11" t="s">
        <v>60</v>
      </c>
      <c r="C131" s="9" t="s">
        <v>213</v>
      </c>
      <c r="D131" s="10" t="s">
        <v>210</v>
      </c>
      <c r="E131" s="8">
        <v>2</v>
      </c>
      <c r="F131" s="8"/>
      <c r="G131" s="8">
        <f t="shared" si="4"/>
        <v>0</v>
      </c>
    </row>
    <row r="132" spans="1:7" ht="38.25">
      <c r="A132" s="85" t="s">
        <v>214</v>
      </c>
      <c r="B132" s="11" t="s">
        <v>60</v>
      </c>
      <c r="C132" s="9" t="s">
        <v>243</v>
      </c>
      <c r="D132" s="10" t="s">
        <v>210</v>
      </c>
      <c r="E132" s="8">
        <v>2</v>
      </c>
      <c r="F132" s="8"/>
      <c r="G132" s="8">
        <f t="shared" si="4"/>
        <v>0</v>
      </c>
    </row>
    <row r="133" spans="1:7" ht="15">
      <c r="A133" s="86"/>
      <c r="B133" s="50"/>
      <c r="C133" s="51"/>
      <c r="D133" s="50"/>
      <c r="E133" s="53"/>
      <c r="F133" s="53"/>
      <c r="G133" s="53"/>
    </row>
    <row r="134" spans="1:7" ht="15">
      <c r="A134" s="89" t="s">
        <v>216</v>
      </c>
      <c r="B134" s="55"/>
      <c r="C134" s="56" t="s">
        <v>217</v>
      </c>
      <c r="D134" s="57"/>
      <c r="E134" s="58"/>
      <c r="F134" s="58"/>
      <c r="G134" s="59">
        <f>SUM(G136:G155)</f>
        <v>0</v>
      </c>
    </row>
    <row r="135" spans="1:7" ht="15">
      <c r="A135" s="84" t="s">
        <v>218</v>
      </c>
      <c r="B135" s="60"/>
      <c r="C135" s="90" t="s">
        <v>11</v>
      </c>
      <c r="D135" s="91"/>
      <c r="E135" s="63"/>
      <c r="F135" s="63"/>
      <c r="G135" s="63"/>
    </row>
    <row r="136" spans="1:7" ht="25.5">
      <c r="A136" s="85" t="s">
        <v>219</v>
      </c>
      <c r="B136" s="11" t="s">
        <v>13</v>
      </c>
      <c r="C136" s="9" t="s">
        <v>14</v>
      </c>
      <c r="D136" s="10" t="s">
        <v>15</v>
      </c>
      <c r="E136" s="8">
        <v>0.58</v>
      </c>
      <c r="F136" s="8"/>
      <c r="G136" s="8">
        <f>ROUND(F136*E136,2)</f>
        <v>0</v>
      </c>
    </row>
    <row r="137" spans="1:7" ht="15">
      <c r="A137" s="85" t="s">
        <v>220</v>
      </c>
      <c r="B137" s="11" t="s">
        <v>60</v>
      </c>
      <c r="C137" s="9" t="s">
        <v>221</v>
      </c>
      <c r="D137" s="10" t="s">
        <v>404</v>
      </c>
      <c r="E137" s="8">
        <v>2</v>
      </c>
      <c r="F137" s="8"/>
      <c r="G137" s="8">
        <f>ROUND(F137*E137,2)</f>
        <v>0</v>
      </c>
    </row>
    <row r="138" spans="1:7" ht="15">
      <c r="A138" s="85" t="s">
        <v>222</v>
      </c>
      <c r="B138" s="11"/>
      <c r="C138" s="21" t="s">
        <v>115</v>
      </c>
      <c r="D138" s="10"/>
      <c r="E138" s="8"/>
      <c r="F138" s="8"/>
      <c r="G138" s="8"/>
    </row>
    <row r="139" spans="1:7" ht="25.5">
      <c r="A139" s="85" t="s">
        <v>223</v>
      </c>
      <c r="B139" s="11" t="s">
        <v>145</v>
      </c>
      <c r="C139" s="9" t="s">
        <v>405</v>
      </c>
      <c r="D139" s="10" t="s">
        <v>50</v>
      </c>
      <c r="E139" s="8">
        <v>5.03</v>
      </c>
      <c r="F139" s="8"/>
      <c r="G139" s="8">
        <f>ROUND(F139*E139,2)</f>
        <v>0</v>
      </c>
    </row>
    <row r="140" spans="1:7" ht="15">
      <c r="A140" s="85" t="s">
        <v>224</v>
      </c>
      <c r="B140" s="11"/>
      <c r="C140" s="15" t="s">
        <v>140</v>
      </c>
      <c r="D140" s="19"/>
      <c r="E140" s="8"/>
      <c r="F140" s="8"/>
      <c r="G140" s="8"/>
    </row>
    <row r="141" spans="1:7" ht="25.5">
      <c r="A141" s="85" t="s">
        <v>225</v>
      </c>
      <c r="B141" s="11" t="s">
        <v>60</v>
      </c>
      <c r="C141" s="9" t="s">
        <v>177</v>
      </c>
      <c r="D141" s="10" t="s">
        <v>50</v>
      </c>
      <c r="E141" s="8">
        <v>25.72</v>
      </c>
      <c r="F141" s="8"/>
      <c r="G141" s="8">
        <f>ROUND(F141*E141,2)</f>
        <v>0</v>
      </c>
    </row>
    <row r="142" spans="1:7" ht="15">
      <c r="A142" s="85" t="s">
        <v>226</v>
      </c>
      <c r="B142" s="11"/>
      <c r="C142" s="15" t="s">
        <v>40</v>
      </c>
      <c r="D142" s="19"/>
      <c r="E142" s="8"/>
      <c r="F142" s="8"/>
      <c r="G142" s="8"/>
    </row>
    <row r="143" spans="1:7" ht="25.5">
      <c r="A143" s="85" t="s">
        <v>227</v>
      </c>
      <c r="B143" s="11" t="s">
        <v>60</v>
      </c>
      <c r="C143" s="9" t="s">
        <v>406</v>
      </c>
      <c r="D143" s="10" t="s">
        <v>50</v>
      </c>
      <c r="E143" s="8">
        <v>2.4</v>
      </c>
      <c r="F143" s="8"/>
      <c r="G143" s="8">
        <f>ROUND(F143*E143,2)</f>
        <v>0</v>
      </c>
    </row>
    <row r="144" spans="1:7" ht="63.75">
      <c r="A144" s="85" t="s">
        <v>228</v>
      </c>
      <c r="B144" s="11" t="s">
        <v>60</v>
      </c>
      <c r="C144" s="9" t="s">
        <v>189</v>
      </c>
      <c r="D144" s="10" t="s">
        <v>18</v>
      </c>
      <c r="E144" s="8">
        <v>1</v>
      </c>
      <c r="F144" s="8"/>
      <c r="G144" s="8">
        <f>ROUND(F144*E144,2)</f>
        <v>0</v>
      </c>
    </row>
    <row r="145" spans="1:7" ht="25.5">
      <c r="A145" s="85" t="s">
        <v>229</v>
      </c>
      <c r="B145" s="11" t="s">
        <v>60</v>
      </c>
      <c r="C145" s="9" t="s">
        <v>230</v>
      </c>
      <c r="D145" s="10" t="s">
        <v>18</v>
      </c>
      <c r="E145" s="8">
        <v>2</v>
      </c>
      <c r="F145" s="8"/>
      <c r="G145" s="8">
        <f>ROUND(F145*E145,2)</f>
        <v>0</v>
      </c>
    </row>
    <row r="146" spans="1:7" ht="63.75">
      <c r="A146" s="85" t="s">
        <v>231</v>
      </c>
      <c r="B146" s="11" t="s">
        <v>60</v>
      </c>
      <c r="C146" s="9" t="s">
        <v>189</v>
      </c>
      <c r="D146" s="10" t="s">
        <v>18</v>
      </c>
      <c r="E146" s="8">
        <v>1</v>
      </c>
      <c r="F146" s="8"/>
      <c r="G146" s="8">
        <f>ROUND(F146*E146,2)</f>
        <v>0</v>
      </c>
    </row>
    <row r="147" spans="1:7" ht="15">
      <c r="A147" s="85" t="s">
        <v>232</v>
      </c>
      <c r="B147" s="11"/>
      <c r="C147" s="15" t="s">
        <v>199</v>
      </c>
      <c r="D147" s="19"/>
      <c r="E147" s="8"/>
      <c r="F147" s="8"/>
      <c r="G147" s="8"/>
    </row>
    <row r="148" spans="1:7" ht="25.5">
      <c r="A148" s="85" t="s">
        <v>233</v>
      </c>
      <c r="B148" s="11" t="s">
        <v>234</v>
      </c>
      <c r="C148" s="9" t="s">
        <v>151</v>
      </c>
      <c r="D148" s="10" t="s">
        <v>50</v>
      </c>
      <c r="E148" s="8">
        <v>162</v>
      </c>
      <c r="F148" s="8"/>
      <c r="G148" s="8">
        <f>ROUND(F148*E148,2)</f>
        <v>0</v>
      </c>
    </row>
    <row r="149" spans="1:7" ht="15">
      <c r="A149" s="85" t="s">
        <v>235</v>
      </c>
      <c r="B149" s="11"/>
      <c r="C149" s="15" t="s">
        <v>203</v>
      </c>
      <c r="D149" s="19"/>
      <c r="E149" s="8"/>
      <c r="F149" s="8"/>
      <c r="G149" s="8"/>
    </row>
    <row r="150" spans="1:7" ht="51">
      <c r="A150" s="85" t="s">
        <v>236</v>
      </c>
      <c r="B150" s="11" t="s">
        <v>60</v>
      </c>
      <c r="C150" s="9" t="s">
        <v>205</v>
      </c>
      <c r="D150" s="19" t="s">
        <v>18</v>
      </c>
      <c r="E150" s="8">
        <v>14</v>
      </c>
      <c r="F150" s="8"/>
      <c r="G150" s="8">
        <f aca="true" t="shared" si="5" ref="G150:G155">ROUND(F150*E150,2)</f>
        <v>0</v>
      </c>
    </row>
    <row r="151" spans="1:7" ht="51">
      <c r="A151" s="85" t="s">
        <v>237</v>
      </c>
      <c r="B151" s="11" t="s">
        <v>60</v>
      </c>
      <c r="C151" s="9" t="s">
        <v>207</v>
      </c>
      <c r="D151" s="10" t="s">
        <v>18</v>
      </c>
      <c r="E151" s="8">
        <v>12</v>
      </c>
      <c r="F151" s="8"/>
      <c r="G151" s="8">
        <f t="shared" si="5"/>
        <v>0</v>
      </c>
    </row>
    <row r="152" spans="1:7" ht="38.25">
      <c r="A152" s="85" t="s">
        <v>238</v>
      </c>
      <c r="B152" s="11" t="s">
        <v>60</v>
      </c>
      <c r="C152" s="9" t="s">
        <v>239</v>
      </c>
      <c r="D152" s="10" t="s">
        <v>210</v>
      </c>
      <c r="E152" s="8">
        <v>6</v>
      </c>
      <c r="F152" s="8"/>
      <c r="G152" s="8">
        <f t="shared" si="5"/>
        <v>0</v>
      </c>
    </row>
    <row r="153" spans="1:7" ht="38.25">
      <c r="A153" s="85" t="s">
        <v>240</v>
      </c>
      <c r="B153" s="11" t="s">
        <v>81</v>
      </c>
      <c r="C153" s="9" t="s">
        <v>168</v>
      </c>
      <c r="D153" s="10" t="s">
        <v>18</v>
      </c>
      <c r="E153" s="8">
        <v>8</v>
      </c>
      <c r="F153" s="8"/>
      <c r="G153" s="8">
        <f t="shared" si="5"/>
        <v>0</v>
      </c>
    </row>
    <row r="154" spans="1:7" ht="25.5">
      <c r="A154" s="85" t="s">
        <v>241</v>
      </c>
      <c r="B154" s="11" t="s">
        <v>60</v>
      </c>
      <c r="C154" s="9" t="s">
        <v>213</v>
      </c>
      <c r="D154" s="10" t="s">
        <v>210</v>
      </c>
      <c r="E154" s="8">
        <v>4</v>
      </c>
      <c r="F154" s="8"/>
      <c r="G154" s="8">
        <f t="shared" si="5"/>
        <v>0</v>
      </c>
    </row>
    <row r="155" spans="1:7" ht="38.25">
      <c r="A155" s="85" t="s">
        <v>242</v>
      </c>
      <c r="B155" s="11" t="s">
        <v>60</v>
      </c>
      <c r="C155" s="9" t="s">
        <v>243</v>
      </c>
      <c r="D155" s="10" t="s">
        <v>210</v>
      </c>
      <c r="E155" s="8">
        <v>2</v>
      </c>
      <c r="F155" s="8"/>
      <c r="G155" s="8">
        <f t="shared" si="5"/>
        <v>0</v>
      </c>
    </row>
    <row r="156" spans="1:7" ht="15">
      <c r="A156" s="86"/>
      <c r="B156" s="50"/>
      <c r="C156" s="51"/>
      <c r="D156" s="50"/>
      <c r="E156" s="53"/>
      <c r="F156" s="53"/>
      <c r="G156" s="53"/>
    </row>
    <row r="157" spans="1:7" ht="25.5">
      <c r="A157" s="89" t="s">
        <v>244</v>
      </c>
      <c r="B157" s="55"/>
      <c r="C157" s="56" t="s">
        <v>245</v>
      </c>
      <c r="D157" s="57"/>
      <c r="E157" s="58"/>
      <c r="F157" s="58"/>
      <c r="G157" s="59">
        <f>SUM(G159:G178)</f>
        <v>0</v>
      </c>
    </row>
    <row r="158" spans="1:7" ht="15">
      <c r="A158" s="84" t="s">
        <v>246</v>
      </c>
      <c r="B158" s="60"/>
      <c r="C158" s="90" t="s">
        <v>115</v>
      </c>
      <c r="D158" s="92"/>
      <c r="E158" s="63"/>
      <c r="F158" s="63"/>
      <c r="G158" s="63"/>
    </row>
    <row r="159" spans="1:7" ht="38.25">
      <c r="A159" s="85" t="s">
        <v>247</v>
      </c>
      <c r="B159" s="11" t="s">
        <v>60</v>
      </c>
      <c r="C159" s="12" t="s">
        <v>248</v>
      </c>
      <c r="D159" s="23" t="s">
        <v>50</v>
      </c>
      <c r="E159" s="8">
        <v>2.2</v>
      </c>
      <c r="F159" s="8"/>
      <c r="G159" s="8">
        <f>ROUND(F159*E159,2)</f>
        <v>0</v>
      </c>
    </row>
    <row r="160" spans="1:7" ht="25.5">
      <c r="A160" s="85" t="s">
        <v>249</v>
      </c>
      <c r="B160" s="11" t="s">
        <v>60</v>
      </c>
      <c r="C160" s="12" t="s">
        <v>250</v>
      </c>
      <c r="D160" s="23" t="s">
        <v>50</v>
      </c>
      <c r="E160" s="8">
        <v>19.83</v>
      </c>
      <c r="F160" s="8"/>
      <c r="G160" s="8">
        <f>ROUND(F160*E160,2)</f>
        <v>0</v>
      </c>
    </row>
    <row r="161" spans="1:7" ht="15">
      <c r="A161" s="85" t="s">
        <v>251</v>
      </c>
      <c r="B161" s="11"/>
      <c r="C161" s="15" t="s">
        <v>140</v>
      </c>
      <c r="D161" s="22"/>
      <c r="E161" s="8"/>
      <c r="F161" s="8"/>
      <c r="G161" s="8"/>
    </row>
    <row r="162" spans="1:7" ht="25.5">
      <c r="A162" s="85" t="s">
        <v>252</v>
      </c>
      <c r="B162" s="11" t="s">
        <v>60</v>
      </c>
      <c r="C162" s="9" t="s">
        <v>177</v>
      </c>
      <c r="D162" s="10" t="s">
        <v>50</v>
      </c>
      <c r="E162" s="8">
        <v>61.63</v>
      </c>
      <c r="F162" s="8"/>
      <c r="G162" s="8">
        <f>ROUND(F162*E162,2)</f>
        <v>0</v>
      </c>
    </row>
    <row r="163" spans="1:7" ht="15">
      <c r="A163" s="85" t="s">
        <v>253</v>
      </c>
      <c r="B163" s="11"/>
      <c r="C163" s="15" t="s">
        <v>254</v>
      </c>
      <c r="D163" s="22"/>
      <c r="E163" s="8"/>
      <c r="F163" s="8"/>
      <c r="G163" s="8"/>
    </row>
    <row r="164" spans="1:7" ht="63.75">
      <c r="A164" s="85" t="s">
        <v>255</v>
      </c>
      <c r="B164" s="11" t="s">
        <v>60</v>
      </c>
      <c r="C164" s="9" t="s">
        <v>189</v>
      </c>
      <c r="D164" s="10" t="s">
        <v>18</v>
      </c>
      <c r="E164" s="8">
        <v>2</v>
      </c>
      <c r="F164" s="8"/>
      <c r="G164" s="8">
        <f>ROUND(F164*E164,2)</f>
        <v>0</v>
      </c>
    </row>
    <row r="165" spans="1:7" ht="51">
      <c r="A165" s="85" t="s">
        <v>256</v>
      </c>
      <c r="B165" s="11" t="s">
        <v>21</v>
      </c>
      <c r="C165" s="9" t="s">
        <v>93</v>
      </c>
      <c r="D165" s="16" t="s">
        <v>50</v>
      </c>
      <c r="E165" s="8">
        <v>16.5</v>
      </c>
      <c r="F165" s="8"/>
      <c r="G165" s="8">
        <f>ROUND(F165*E165,2)</f>
        <v>0</v>
      </c>
    </row>
    <row r="166" spans="1:7" ht="25.5">
      <c r="A166" s="85" t="s">
        <v>257</v>
      </c>
      <c r="B166" s="11" t="s">
        <v>258</v>
      </c>
      <c r="C166" s="9" t="s">
        <v>259</v>
      </c>
      <c r="D166" s="10" t="s">
        <v>50</v>
      </c>
      <c r="E166" s="8">
        <v>14.17</v>
      </c>
      <c r="F166" s="8"/>
      <c r="G166" s="8">
        <f>ROUND(F166*E166,2)</f>
        <v>0</v>
      </c>
    </row>
    <row r="167" spans="1:7" ht="15">
      <c r="A167" s="85" t="s">
        <v>260</v>
      </c>
      <c r="B167" s="11"/>
      <c r="C167" s="15" t="s">
        <v>153</v>
      </c>
      <c r="D167" s="22"/>
      <c r="E167" s="8"/>
      <c r="F167" s="8"/>
      <c r="G167" s="8"/>
    </row>
    <row r="168" spans="1:7" ht="25.5">
      <c r="A168" s="85" t="s">
        <v>261</v>
      </c>
      <c r="B168" s="11" t="s">
        <v>60</v>
      </c>
      <c r="C168" s="9" t="s">
        <v>262</v>
      </c>
      <c r="D168" s="10" t="s">
        <v>18</v>
      </c>
      <c r="E168" s="8">
        <v>1</v>
      </c>
      <c r="F168" s="8"/>
      <c r="G168" s="8">
        <f>ROUND(F168*E168,2)</f>
        <v>0</v>
      </c>
    </row>
    <row r="169" spans="1:7" ht="25.5">
      <c r="A169" s="85" t="s">
        <v>263</v>
      </c>
      <c r="B169" s="11" t="s">
        <v>60</v>
      </c>
      <c r="C169" s="9" t="s">
        <v>264</v>
      </c>
      <c r="D169" s="10" t="s">
        <v>18</v>
      </c>
      <c r="E169" s="8">
        <v>1</v>
      </c>
      <c r="F169" s="8"/>
      <c r="G169" s="8">
        <f>ROUND(F169*E169,2)</f>
        <v>0</v>
      </c>
    </row>
    <row r="170" spans="1:7" ht="15">
      <c r="A170" s="85" t="s">
        <v>265</v>
      </c>
      <c r="B170" s="11"/>
      <c r="C170" s="15" t="s">
        <v>199</v>
      </c>
      <c r="D170" s="22"/>
      <c r="E170" s="8"/>
      <c r="F170" s="8"/>
      <c r="G170" s="8"/>
    </row>
    <row r="171" spans="1:7" ht="25.5">
      <c r="A171" s="85" t="s">
        <v>266</v>
      </c>
      <c r="B171" s="11" t="s">
        <v>234</v>
      </c>
      <c r="C171" s="9" t="s">
        <v>201</v>
      </c>
      <c r="D171" s="10" t="s">
        <v>50</v>
      </c>
      <c r="E171" s="8">
        <v>28.9</v>
      </c>
      <c r="F171" s="8"/>
      <c r="G171" s="8">
        <f>ROUND(F171*E171,2)</f>
        <v>0</v>
      </c>
    </row>
    <row r="172" spans="1:7" ht="15">
      <c r="A172" s="85" t="s">
        <v>267</v>
      </c>
      <c r="B172" s="11"/>
      <c r="C172" s="15" t="s">
        <v>203</v>
      </c>
      <c r="D172" s="19"/>
      <c r="E172" s="8"/>
      <c r="F172" s="8"/>
      <c r="G172" s="8"/>
    </row>
    <row r="173" spans="1:7" ht="51">
      <c r="A173" s="85" t="s">
        <v>268</v>
      </c>
      <c r="B173" s="11" t="s">
        <v>60</v>
      </c>
      <c r="C173" s="9" t="s">
        <v>205</v>
      </c>
      <c r="D173" s="19" t="s">
        <v>18</v>
      </c>
      <c r="E173" s="8">
        <v>6</v>
      </c>
      <c r="F173" s="8"/>
      <c r="G173" s="8">
        <f aca="true" t="shared" si="6" ref="G173:G178">ROUND(F173*E173,2)</f>
        <v>0</v>
      </c>
    </row>
    <row r="174" spans="1:7" ht="51">
      <c r="A174" s="85" t="s">
        <v>269</v>
      </c>
      <c r="B174" s="11" t="s">
        <v>60</v>
      </c>
      <c r="C174" s="9" t="s">
        <v>207</v>
      </c>
      <c r="D174" s="10" t="s">
        <v>18</v>
      </c>
      <c r="E174" s="8">
        <v>8</v>
      </c>
      <c r="F174" s="8"/>
      <c r="G174" s="8">
        <f t="shared" si="6"/>
        <v>0</v>
      </c>
    </row>
    <row r="175" spans="1:7" ht="38.25">
      <c r="A175" s="85" t="s">
        <v>270</v>
      </c>
      <c r="B175" s="11" t="s">
        <v>60</v>
      </c>
      <c r="C175" s="9" t="s">
        <v>239</v>
      </c>
      <c r="D175" s="10" t="s">
        <v>210</v>
      </c>
      <c r="E175" s="8">
        <v>8</v>
      </c>
      <c r="F175" s="8"/>
      <c r="G175" s="8">
        <f t="shared" si="6"/>
        <v>0</v>
      </c>
    </row>
    <row r="176" spans="1:7" ht="38.25">
      <c r="A176" s="85" t="s">
        <v>271</v>
      </c>
      <c r="B176" s="11" t="s">
        <v>60</v>
      </c>
      <c r="C176" s="9" t="s">
        <v>168</v>
      </c>
      <c r="D176" s="10" t="s">
        <v>18</v>
      </c>
      <c r="E176" s="8">
        <v>8</v>
      </c>
      <c r="F176" s="8"/>
      <c r="G176" s="8">
        <f t="shared" si="6"/>
        <v>0</v>
      </c>
    </row>
    <row r="177" spans="1:7" ht="25.5">
      <c r="A177" s="85" t="s">
        <v>272</v>
      </c>
      <c r="B177" s="11" t="s">
        <v>60</v>
      </c>
      <c r="C177" s="9" t="s">
        <v>213</v>
      </c>
      <c r="D177" s="10" t="s">
        <v>210</v>
      </c>
      <c r="E177" s="8">
        <v>4</v>
      </c>
      <c r="F177" s="8"/>
      <c r="G177" s="8">
        <f t="shared" si="6"/>
        <v>0</v>
      </c>
    </row>
    <row r="178" spans="1:7" ht="38.25">
      <c r="A178" s="85" t="s">
        <v>273</v>
      </c>
      <c r="B178" s="11" t="s">
        <v>60</v>
      </c>
      <c r="C178" s="9" t="s">
        <v>215</v>
      </c>
      <c r="D178" s="10" t="s">
        <v>210</v>
      </c>
      <c r="E178" s="8">
        <v>4</v>
      </c>
      <c r="F178" s="8"/>
      <c r="G178" s="8">
        <f t="shared" si="6"/>
        <v>0</v>
      </c>
    </row>
    <row r="179" spans="1:7" ht="15">
      <c r="A179" s="86"/>
      <c r="B179" s="50"/>
      <c r="C179" s="51"/>
      <c r="D179" s="50"/>
      <c r="E179" s="53"/>
      <c r="F179" s="53"/>
      <c r="G179" s="53"/>
    </row>
    <row r="180" spans="1:7" ht="15">
      <c r="A180" s="89" t="s">
        <v>274</v>
      </c>
      <c r="B180" s="55"/>
      <c r="C180" s="56" t="s">
        <v>275</v>
      </c>
      <c r="D180" s="57"/>
      <c r="E180" s="58"/>
      <c r="F180" s="58"/>
      <c r="G180" s="59">
        <f>SUM(G182:G200)</f>
        <v>0</v>
      </c>
    </row>
    <row r="181" spans="1:7" ht="15">
      <c r="A181" s="84" t="s">
        <v>276</v>
      </c>
      <c r="B181" s="60"/>
      <c r="C181" s="90" t="s">
        <v>115</v>
      </c>
      <c r="D181" s="92"/>
      <c r="E181" s="63"/>
      <c r="F181" s="63"/>
      <c r="G181" s="63"/>
    </row>
    <row r="182" spans="1:7" ht="25.5">
      <c r="A182" s="85" t="s">
        <v>277</v>
      </c>
      <c r="B182" s="11" t="s">
        <v>60</v>
      </c>
      <c r="C182" s="9" t="s">
        <v>278</v>
      </c>
      <c r="D182" s="10" t="s">
        <v>50</v>
      </c>
      <c r="E182" s="8">
        <v>2.79</v>
      </c>
      <c r="F182" s="8"/>
      <c r="G182" s="8">
        <f>ROUND(F182*E182,2)</f>
        <v>0</v>
      </c>
    </row>
    <row r="183" spans="1:7" ht="15">
      <c r="A183" s="85" t="s">
        <v>279</v>
      </c>
      <c r="B183" s="11"/>
      <c r="C183" s="15" t="s">
        <v>140</v>
      </c>
      <c r="D183" s="22"/>
      <c r="E183" s="8"/>
      <c r="F183" s="8"/>
      <c r="G183" s="8"/>
    </row>
    <row r="184" spans="1:7" ht="38.25">
      <c r="A184" s="85" t="s">
        <v>280</v>
      </c>
      <c r="B184" s="11" t="s">
        <v>60</v>
      </c>
      <c r="C184" s="9" t="s">
        <v>407</v>
      </c>
      <c r="D184" s="10" t="s">
        <v>50</v>
      </c>
      <c r="E184" s="8">
        <v>12.59</v>
      </c>
      <c r="F184" s="8"/>
      <c r="G184" s="8">
        <f>ROUND(F184*E184,2)</f>
        <v>0</v>
      </c>
    </row>
    <row r="185" spans="1:7" ht="25.5">
      <c r="A185" s="85" t="s">
        <v>281</v>
      </c>
      <c r="B185" s="11" t="s">
        <v>60</v>
      </c>
      <c r="C185" s="9" t="s">
        <v>177</v>
      </c>
      <c r="D185" s="10" t="s">
        <v>50</v>
      </c>
      <c r="E185" s="8">
        <v>7.27</v>
      </c>
      <c r="F185" s="8"/>
      <c r="G185" s="8">
        <f>ROUND(F185*E185,2)</f>
        <v>0</v>
      </c>
    </row>
    <row r="186" spans="1:7" ht="15">
      <c r="A186" s="85" t="s">
        <v>282</v>
      </c>
      <c r="B186" s="11"/>
      <c r="C186" s="15" t="s">
        <v>40</v>
      </c>
      <c r="D186" s="22"/>
      <c r="E186" s="8"/>
      <c r="F186" s="8"/>
      <c r="G186" s="8"/>
    </row>
    <row r="187" spans="1:7" ht="38.25">
      <c r="A187" s="85" t="s">
        <v>283</v>
      </c>
      <c r="B187" s="11" t="s">
        <v>60</v>
      </c>
      <c r="C187" s="9" t="s">
        <v>408</v>
      </c>
      <c r="D187" s="10" t="s">
        <v>18</v>
      </c>
      <c r="E187" s="8">
        <v>1</v>
      </c>
      <c r="F187" s="8"/>
      <c r="G187" s="8">
        <f>ROUND(F187*E187,2)</f>
        <v>0</v>
      </c>
    </row>
    <row r="188" spans="1:7" ht="15">
      <c r="A188" s="85" t="s">
        <v>284</v>
      </c>
      <c r="B188" s="11"/>
      <c r="C188" s="15" t="s">
        <v>153</v>
      </c>
      <c r="D188" s="22"/>
      <c r="E188" s="8"/>
      <c r="F188" s="8"/>
      <c r="G188" s="8"/>
    </row>
    <row r="189" spans="1:7" ht="15">
      <c r="A189" s="85" t="s">
        <v>285</v>
      </c>
      <c r="B189" s="11" t="s">
        <v>21</v>
      </c>
      <c r="C189" s="9" t="s">
        <v>286</v>
      </c>
      <c r="D189" s="10" t="s">
        <v>18</v>
      </c>
      <c r="E189" s="8">
        <v>1</v>
      </c>
      <c r="F189" s="8"/>
      <c r="G189" s="8">
        <f>ROUND(F189*E189,2)</f>
        <v>0</v>
      </c>
    </row>
    <row r="190" spans="1:7" ht="15">
      <c r="A190" s="85" t="s">
        <v>287</v>
      </c>
      <c r="B190" s="11" t="s">
        <v>21</v>
      </c>
      <c r="C190" s="9" t="s">
        <v>288</v>
      </c>
      <c r="D190" s="10" t="s">
        <v>18</v>
      </c>
      <c r="E190" s="8">
        <v>1</v>
      </c>
      <c r="F190" s="8"/>
      <c r="G190" s="8">
        <f>ROUND(F190*E190,2)</f>
        <v>0</v>
      </c>
    </row>
    <row r="191" spans="1:7" ht="38.25">
      <c r="A191" s="85" t="s">
        <v>289</v>
      </c>
      <c r="B191" s="11" t="s">
        <v>21</v>
      </c>
      <c r="C191" s="9" t="s">
        <v>409</v>
      </c>
      <c r="D191" s="10" t="s">
        <v>18</v>
      </c>
      <c r="E191" s="8">
        <v>1</v>
      </c>
      <c r="F191" s="8"/>
      <c r="G191" s="8">
        <f>ROUND(F191*E191,2)</f>
        <v>0</v>
      </c>
    </row>
    <row r="192" spans="1:7" ht="15">
      <c r="A192" s="85" t="s">
        <v>290</v>
      </c>
      <c r="B192" s="11"/>
      <c r="C192" s="15" t="s">
        <v>199</v>
      </c>
      <c r="D192" s="22"/>
      <c r="E192" s="8"/>
      <c r="F192" s="8"/>
      <c r="G192" s="8"/>
    </row>
    <row r="193" spans="1:7" ht="25.5">
      <c r="A193" s="85" t="s">
        <v>291</v>
      </c>
      <c r="B193" s="11" t="s">
        <v>234</v>
      </c>
      <c r="C193" s="9" t="s">
        <v>292</v>
      </c>
      <c r="D193" s="10" t="s">
        <v>50</v>
      </c>
      <c r="E193" s="8">
        <v>2.79</v>
      </c>
      <c r="F193" s="8"/>
      <c r="G193" s="8">
        <f>ROUND(F193*E193,2)</f>
        <v>0</v>
      </c>
    </row>
    <row r="194" spans="1:7" ht="15">
      <c r="A194" s="85" t="s">
        <v>293</v>
      </c>
      <c r="B194" s="11"/>
      <c r="C194" s="15" t="s">
        <v>203</v>
      </c>
      <c r="D194" s="19"/>
      <c r="E194" s="8"/>
      <c r="F194" s="8"/>
      <c r="G194" s="8"/>
    </row>
    <row r="195" spans="1:7" ht="51">
      <c r="A195" s="85" t="s">
        <v>294</v>
      </c>
      <c r="B195" s="11" t="s">
        <v>60</v>
      </c>
      <c r="C195" s="9" t="s">
        <v>205</v>
      </c>
      <c r="D195" s="19" t="s">
        <v>18</v>
      </c>
      <c r="E195" s="8">
        <v>3</v>
      </c>
      <c r="F195" s="8"/>
      <c r="G195" s="8">
        <f aca="true" t="shared" si="7" ref="G195:G200">ROUND(F195*E195,2)</f>
        <v>0</v>
      </c>
    </row>
    <row r="196" spans="1:7" ht="51">
      <c r="A196" s="85" t="s">
        <v>295</v>
      </c>
      <c r="B196" s="11" t="s">
        <v>60</v>
      </c>
      <c r="C196" s="9" t="s">
        <v>207</v>
      </c>
      <c r="D196" s="10" t="s">
        <v>18</v>
      </c>
      <c r="E196" s="8">
        <v>2</v>
      </c>
      <c r="F196" s="8"/>
      <c r="G196" s="8">
        <f t="shared" si="7"/>
        <v>0</v>
      </c>
    </row>
    <row r="197" spans="1:7" ht="38.25">
      <c r="A197" s="85" t="s">
        <v>296</v>
      </c>
      <c r="B197" s="11" t="s">
        <v>60</v>
      </c>
      <c r="C197" s="9" t="s">
        <v>239</v>
      </c>
      <c r="D197" s="10" t="s">
        <v>210</v>
      </c>
      <c r="E197" s="8">
        <v>2</v>
      </c>
      <c r="F197" s="8"/>
      <c r="G197" s="8">
        <f t="shared" si="7"/>
        <v>0</v>
      </c>
    </row>
    <row r="198" spans="1:7" ht="38.25">
      <c r="A198" s="85" t="s">
        <v>297</v>
      </c>
      <c r="B198" s="11" t="s">
        <v>60</v>
      </c>
      <c r="C198" s="9" t="s">
        <v>298</v>
      </c>
      <c r="D198" s="10" t="s">
        <v>18</v>
      </c>
      <c r="E198" s="8">
        <v>4</v>
      </c>
      <c r="F198" s="8"/>
      <c r="G198" s="8">
        <f t="shared" si="7"/>
        <v>0</v>
      </c>
    </row>
    <row r="199" spans="1:7" ht="25.5">
      <c r="A199" s="85" t="s">
        <v>299</v>
      </c>
      <c r="B199" s="11" t="s">
        <v>60</v>
      </c>
      <c r="C199" s="9" t="s">
        <v>213</v>
      </c>
      <c r="D199" s="10" t="s">
        <v>210</v>
      </c>
      <c r="E199" s="8">
        <v>4</v>
      </c>
      <c r="F199" s="8"/>
      <c r="G199" s="8">
        <f t="shared" si="7"/>
        <v>0</v>
      </c>
    </row>
    <row r="200" spans="1:7" ht="38.25">
      <c r="A200" s="85" t="s">
        <v>300</v>
      </c>
      <c r="B200" s="11" t="s">
        <v>60</v>
      </c>
      <c r="C200" s="9" t="s">
        <v>243</v>
      </c>
      <c r="D200" s="10" t="s">
        <v>210</v>
      </c>
      <c r="E200" s="8">
        <v>1</v>
      </c>
      <c r="F200" s="8"/>
      <c r="G200" s="8">
        <f t="shared" si="7"/>
        <v>0</v>
      </c>
    </row>
    <row r="201" spans="1:7" ht="15">
      <c r="A201" s="86"/>
      <c r="B201" s="64"/>
      <c r="C201" s="51"/>
      <c r="D201" s="93"/>
      <c r="E201" s="53"/>
      <c r="F201" s="53"/>
      <c r="G201" s="53"/>
    </row>
    <row r="202" spans="1:7" ht="15">
      <c r="A202" s="89" t="s">
        <v>301</v>
      </c>
      <c r="B202" s="94"/>
      <c r="C202" s="56" t="s">
        <v>302</v>
      </c>
      <c r="D202" s="95"/>
      <c r="E202" s="58"/>
      <c r="F202" s="58"/>
      <c r="G202" s="59">
        <f>SUM(G203:G207)</f>
        <v>0</v>
      </c>
    </row>
    <row r="203" spans="1:7" ht="38.25">
      <c r="A203" s="84" t="s">
        <v>303</v>
      </c>
      <c r="B203" s="60" t="s">
        <v>145</v>
      </c>
      <c r="C203" s="68" t="s">
        <v>304</v>
      </c>
      <c r="D203" s="92" t="s">
        <v>18</v>
      </c>
      <c r="E203" s="63">
        <v>1</v>
      </c>
      <c r="F203" s="63"/>
      <c r="G203" s="63">
        <f>ROUND(F203*E203,2)</f>
        <v>0</v>
      </c>
    </row>
    <row r="204" spans="1:7" ht="38.25">
      <c r="A204" s="85" t="s">
        <v>305</v>
      </c>
      <c r="B204" s="11" t="s">
        <v>145</v>
      </c>
      <c r="C204" s="12" t="s">
        <v>306</v>
      </c>
      <c r="D204" s="22" t="s">
        <v>18</v>
      </c>
      <c r="E204" s="8">
        <v>4</v>
      </c>
      <c r="F204" s="8"/>
      <c r="G204" s="8">
        <f>ROUND(F204*E204,2)</f>
        <v>0</v>
      </c>
    </row>
    <row r="205" spans="1:7" ht="25.5">
      <c r="A205" s="85" t="s">
        <v>307</v>
      </c>
      <c r="B205" s="11" t="s">
        <v>145</v>
      </c>
      <c r="C205" s="12" t="s">
        <v>308</v>
      </c>
      <c r="D205" s="22" t="s">
        <v>18</v>
      </c>
      <c r="E205" s="8">
        <v>1</v>
      </c>
      <c r="F205" s="8"/>
      <c r="G205" s="8">
        <f>ROUND(F205*E205,2)</f>
        <v>0</v>
      </c>
    </row>
    <row r="206" spans="1:7" ht="25.5">
      <c r="A206" s="85" t="s">
        <v>309</v>
      </c>
      <c r="B206" s="11" t="s">
        <v>145</v>
      </c>
      <c r="C206" s="12" t="s">
        <v>310</v>
      </c>
      <c r="D206" s="22" t="s">
        <v>18</v>
      </c>
      <c r="E206" s="8">
        <v>1</v>
      </c>
      <c r="F206" s="8"/>
      <c r="G206" s="8">
        <f>ROUND(F206*E206,2)</f>
        <v>0</v>
      </c>
    </row>
    <row r="207" spans="1:7" ht="25.5">
      <c r="A207" s="85" t="s">
        <v>311</v>
      </c>
      <c r="B207" s="11" t="s">
        <v>145</v>
      </c>
      <c r="C207" s="12" t="s">
        <v>312</v>
      </c>
      <c r="D207" s="22" t="s">
        <v>18</v>
      </c>
      <c r="E207" s="8">
        <v>7</v>
      </c>
      <c r="F207" s="8"/>
      <c r="G207" s="8">
        <f>ROUND(F207*E207,2)</f>
        <v>0</v>
      </c>
    </row>
    <row r="208" spans="1:7" ht="15">
      <c r="A208" s="86"/>
      <c r="B208" s="64"/>
      <c r="C208" s="70"/>
      <c r="D208" s="93"/>
      <c r="E208" s="53"/>
      <c r="F208" s="53"/>
      <c r="G208" s="53"/>
    </row>
    <row r="209" spans="1:7" ht="15">
      <c r="A209" s="89" t="s">
        <v>313</v>
      </c>
      <c r="B209" s="94"/>
      <c r="C209" s="56" t="s">
        <v>314</v>
      </c>
      <c r="D209" s="95"/>
      <c r="E209" s="58"/>
      <c r="F209" s="58"/>
      <c r="G209" s="59">
        <f>SUM(G210:G212)</f>
        <v>0</v>
      </c>
    </row>
    <row r="210" spans="1:7" ht="15">
      <c r="A210" s="84" t="s">
        <v>315</v>
      </c>
      <c r="B210" s="60" t="s">
        <v>145</v>
      </c>
      <c r="C210" s="68" t="s">
        <v>316</v>
      </c>
      <c r="D210" s="75" t="s">
        <v>50</v>
      </c>
      <c r="E210" s="63">
        <v>34</v>
      </c>
      <c r="F210" s="63"/>
      <c r="G210" s="63">
        <f>ROUND(F210*E210,2)</f>
        <v>0</v>
      </c>
    </row>
    <row r="211" spans="1:7" ht="76.5">
      <c r="A211" s="85" t="s">
        <v>317</v>
      </c>
      <c r="B211" s="11" t="s">
        <v>145</v>
      </c>
      <c r="C211" s="12" t="s">
        <v>410</v>
      </c>
      <c r="D211" s="22" t="s">
        <v>86</v>
      </c>
      <c r="E211" s="8">
        <v>1</v>
      </c>
      <c r="F211" s="8"/>
      <c r="G211" s="8">
        <f>ROUND(F211*E211,2)</f>
        <v>0</v>
      </c>
    </row>
    <row r="212" spans="1:7" ht="25.5">
      <c r="A212" s="85" t="s">
        <v>318</v>
      </c>
      <c r="B212" s="11" t="s">
        <v>145</v>
      </c>
      <c r="C212" s="12" t="s">
        <v>319</v>
      </c>
      <c r="D212" s="16" t="s">
        <v>50</v>
      </c>
      <c r="E212" s="8">
        <v>60</v>
      </c>
      <c r="F212" s="8"/>
      <c r="G212" s="8">
        <f>ROUND(F212*E212,2)</f>
        <v>0</v>
      </c>
    </row>
    <row r="213" spans="1:7" ht="15">
      <c r="A213" s="86"/>
      <c r="B213" s="64"/>
      <c r="C213" s="70"/>
      <c r="D213" s="93"/>
      <c r="E213" s="53"/>
      <c r="F213" s="53"/>
      <c r="G213" s="53"/>
    </row>
    <row r="214" spans="1:7" ht="25.5">
      <c r="A214" s="89" t="s">
        <v>320</v>
      </c>
      <c r="B214" s="94"/>
      <c r="C214" s="56" t="s">
        <v>321</v>
      </c>
      <c r="D214" s="95"/>
      <c r="E214" s="58"/>
      <c r="F214" s="58"/>
      <c r="G214" s="59">
        <f>SUM(G215:G219)</f>
        <v>0</v>
      </c>
    </row>
    <row r="215" spans="1:7" ht="25.5">
      <c r="A215" s="84" t="s">
        <v>322</v>
      </c>
      <c r="B215" s="60" t="s">
        <v>145</v>
      </c>
      <c r="C215" s="68" t="s">
        <v>323</v>
      </c>
      <c r="D215" s="75" t="s">
        <v>50</v>
      </c>
      <c r="E215" s="63">
        <v>24</v>
      </c>
      <c r="F215" s="63"/>
      <c r="G215" s="63">
        <f>ROUND(F215*E215,2)</f>
        <v>0</v>
      </c>
    </row>
    <row r="216" spans="1:7" ht="38.25">
      <c r="A216" s="85" t="s">
        <v>324</v>
      </c>
      <c r="B216" s="11" t="s">
        <v>145</v>
      </c>
      <c r="C216" s="12" t="s">
        <v>325</v>
      </c>
      <c r="D216" s="16" t="s">
        <v>50</v>
      </c>
      <c r="E216" s="8">
        <v>27</v>
      </c>
      <c r="F216" s="8"/>
      <c r="G216" s="8">
        <f>ROUND(F216*E216,2)</f>
        <v>0</v>
      </c>
    </row>
    <row r="217" spans="1:7" ht="51">
      <c r="A217" s="85" t="s">
        <v>326</v>
      </c>
      <c r="B217" s="11" t="s">
        <v>21</v>
      </c>
      <c r="C217" s="9" t="s">
        <v>93</v>
      </c>
      <c r="D217" s="16" t="s">
        <v>50</v>
      </c>
      <c r="E217" s="8">
        <v>26.7</v>
      </c>
      <c r="F217" s="8"/>
      <c r="G217" s="8">
        <f>ROUND(F217*E217,2)</f>
        <v>0</v>
      </c>
    </row>
    <row r="218" spans="1:7" ht="38.25">
      <c r="A218" s="85" t="s">
        <v>327</v>
      </c>
      <c r="B218" s="11" t="s">
        <v>60</v>
      </c>
      <c r="C218" s="9" t="s">
        <v>411</v>
      </c>
      <c r="D218" s="10" t="s">
        <v>18</v>
      </c>
      <c r="E218" s="8">
        <v>2</v>
      </c>
      <c r="F218" s="8"/>
      <c r="G218" s="8">
        <f>ROUND(F218*E218,2)</f>
        <v>0</v>
      </c>
    </row>
    <row r="219" spans="1:7" ht="25.5">
      <c r="A219" s="85" t="s">
        <v>328</v>
      </c>
      <c r="B219" s="11" t="s">
        <v>145</v>
      </c>
      <c r="C219" s="12" t="s">
        <v>329</v>
      </c>
      <c r="D219" s="16" t="s">
        <v>50</v>
      </c>
      <c r="E219" s="8">
        <v>18</v>
      </c>
      <c r="F219" s="8"/>
      <c r="G219" s="8">
        <f>ROUND(F219*E219,2)</f>
        <v>0</v>
      </c>
    </row>
    <row r="220" spans="1:7" ht="15">
      <c r="A220" s="86"/>
      <c r="B220" s="64"/>
      <c r="C220" s="51"/>
      <c r="D220" s="93"/>
      <c r="E220" s="53"/>
      <c r="F220" s="53"/>
      <c r="G220" s="53"/>
    </row>
    <row r="221" spans="1:7" ht="15">
      <c r="A221" s="127" t="s">
        <v>9</v>
      </c>
      <c r="B221" s="127"/>
      <c r="C221" s="127"/>
      <c r="D221" s="127"/>
      <c r="E221" s="127"/>
      <c r="F221" s="127"/>
      <c r="G221" s="96">
        <f>SUM(G7:G219)/2</f>
        <v>0</v>
      </c>
    </row>
  </sheetData>
  <sheetProtection selectLockedCells="1" selectUnlockedCells="1"/>
  <mergeCells count="4">
    <mergeCell ref="A1:G1"/>
    <mergeCell ref="A2:G2"/>
    <mergeCell ref="A3:G3"/>
    <mergeCell ref="A221:F221"/>
  </mergeCells>
  <printOptions/>
  <pageMargins left="0.5118055555555555" right="0.5118055555555555" top="0.7875" bottom="0.78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18"/>
  <sheetViews>
    <sheetView workbookViewId="0" topLeftCell="A1">
      <selection activeCell="A7" sqref="A7:I7"/>
    </sheetView>
  </sheetViews>
  <sheetFormatPr defaultColWidth="9.140625" defaultRowHeight="15"/>
  <cols>
    <col min="1" max="1" width="7.57421875" style="0" customWidth="1"/>
    <col min="2" max="2" width="46.28125" style="0" customWidth="1"/>
    <col min="3" max="3" width="11.421875" style="0" customWidth="1"/>
    <col min="4" max="4" width="4.8515625" style="0" customWidth="1"/>
    <col min="5" max="5" width="10.421875" style="0" customWidth="1"/>
    <col min="6" max="6" width="4.8515625" style="0" customWidth="1"/>
    <col min="7" max="7" width="10.8515625" style="0" customWidth="1"/>
    <col min="8" max="8" width="4.8515625" style="0" customWidth="1"/>
    <col min="9" max="9" width="10.8515625" style="0" customWidth="1"/>
    <col min="10" max="16384" width="8.421875" style="0" customWidth="1"/>
  </cols>
  <sheetData>
    <row r="1" spans="1:9" ht="15">
      <c r="A1" s="97" t="s">
        <v>330</v>
      </c>
      <c r="B1" s="97"/>
      <c r="C1" s="97"/>
      <c r="D1" s="97"/>
      <c r="E1" s="97"/>
      <c r="F1" s="97"/>
      <c r="G1" s="97"/>
      <c r="H1" s="97"/>
      <c r="I1" s="97"/>
    </row>
    <row r="2" spans="1:9" ht="15">
      <c r="A2" s="97" t="s">
        <v>331</v>
      </c>
      <c r="B2" s="97" t="s">
        <v>332</v>
      </c>
      <c r="C2" s="97"/>
      <c r="D2" s="97"/>
      <c r="E2" s="97"/>
      <c r="F2" s="97"/>
      <c r="G2" s="97"/>
      <c r="H2" s="97"/>
      <c r="I2" s="98"/>
    </row>
    <row r="3" spans="1:9" ht="15">
      <c r="A3" s="99"/>
      <c r="B3" s="99"/>
      <c r="C3" s="100"/>
      <c r="D3" s="128" t="s">
        <v>333</v>
      </c>
      <c r="E3" s="128"/>
      <c r="F3" s="128" t="s">
        <v>334</v>
      </c>
      <c r="G3" s="128"/>
      <c r="H3" s="128" t="s">
        <v>335</v>
      </c>
      <c r="I3" s="128"/>
    </row>
    <row r="4" spans="1:9" ht="15">
      <c r="A4" s="101" t="s">
        <v>3</v>
      </c>
      <c r="B4" s="101" t="s">
        <v>5</v>
      </c>
      <c r="C4" s="101" t="s">
        <v>336</v>
      </c>
      <c r="D4" s="101" t="s">
        <v>337</v>
      </c>
      <c r="E4" s="101" t="s">
        <v>338</v>
      </c>
      <c r="F4" s="101" t="s">
        <v>337</v>
      </c>
      <c r="G4" s="101" t="s">
        <v>338</v>
      </c>
      <c r="H4" s="101" t="s">
        <v>337</v>
      </c>
      <c r="I4" s="101" t="s">
        <v>338</v>
      </c>
    </row>
    <row r="5" spans="1:9" ht="15">
      <c r="A5" s="102"/>
      <c r="B5" s="103"/>
      <c r="C5" s="104"/>
      <c r="D5" s="104"/>
      <c r="E5" s="104"/>
      <c r="F5" s="104"/>
      <c r="G5" s="104"/>
      <c r="H5" s="104"/>
      <c r="I5" s="105"/>
    </row>
    <row r="6" spans="1:9" ht="15">
      <c r="A6" s="106" t="str">
        <f>'[1]Planilha Modelo'!A7</f>
        <v>01</v>
      </c>
      <c r="B6" s="107" t="s">
        <v>10</v>
      </c>
      <c r="C6" s="108">
        <f>Orcamento!G5</f>
        <v>0</v>
      </c>
      <c r="D6" s="109">
        <v>20</v>
      </c>
      <c r="E6" s="108">
        <f aca="true" t="shared" si="0" ref="E6:E15">$C6*D6/100</f>
        <v>0</v>
      </c>
      <c r="F6" s="109">
        <v>50</v>
      </c>
      <c r="G6" s="108">
        <f aca="true" t="shared" si="1" ref="G6:G15">$C6*F6/100</f>
        <v>0</v>
      </c>
      <c r="H6" s="109">
        <v>30</v>
      </c>
      <c r="I6" s="108">
        <f aca="true" t="shared" si="2" ref="I6:I15">$C6*H6/100</f>
        <v>0</v>
      </c>
    </row>
    <row r="7" spans="1:9" ht="15">
      <c r="A7" s="110" t="str">
        <f>'[1]Planilha Modelo'!A19</f>
        <v>02</v>
      </c>
      <c r="B7" s="111" t="s">
        <v>70</v>
      </c>
      <c r="C7" s="112">
        <f>Orcamento!G44</f>
        <v>0</v>
      </c>
      <c r="D7" s="113">
        <v>20</v>
      </c>
      <c r="E7" s="112">
        <f t="shared" si="0"/>
        <v>0</v>
      </c>
      <c r="F7" s="113">
        <v>40</v>
      </c>
      <c r="G7" s="112">
        <f t="shared" si="1"/>
        <v>0</v>
      </c>
      <c r="H7" s="113">
        <v>40</v>
      </c>
      <c r="I7" s="112">
        <f t="shared" si="2"/>
        <v>0</v>
      </c>
    </row>
    <row r="8" spans="1:9" ht="15">
      <c r="A8" s="110" t="str">
        <f>'[1]Planilha Modelo'!A28</f>
        <v>03</v>
      </c>
      <c r="B8" s="111" t="s">
        <v>132</v>
      </c>
      <c r="C8" s="112">
        <f>Orcamento!G80</f>
        <v>0</v>
      </c>
      <c r="D8" s="113">
        <v>50</v>
      </c>
      <c r="E8" s="112">
        <f t="shared" si="0"/>
        <v>0</v>
      </c>
      <c r="F8" s="113">
        <v>50</v>
      </c>
      <c r="G8" s="112">
        <f t="shared" si="1"/>
        <v>0</v>
      </c>
      <c r="H8" s="113">
        <v>0</v>
      </c>
      <c r="I8" s="112">
        <f t="shared" si="2"/>
        <v>0</v>
      </c>
    </row>
    <row r="9" spans="1:9" ht="15">
      <c r="A9" s="110" t="str">
        <f>'[1]Planilha Modelo'!A33</f>
        <v>04</v>
      </c>
      <c r="B9" s="111" t="s">
        <v>172</v>
      </c>
      <c r="C9" s="112">
        <f>Orcamento!G107</f>
        <v>0</v>
      </c>
      <c r="D9" s="113">
        <v>0</v>
      </c>
      <c r="E9" s="112">
        <f t="shared" si="0"/>
        <v>0</v>
      </c>
      <c r="F9" s="113">
        <v>100</v>
      </c>
      <c r="G9" s="112">
        <f t="shared" si="1"/>
        <v>0</v>
      </c>
      <c r="H9" s="113">
        <v>0</v>
      </c>
      <c r="I9" s="112">
        <f t="shared" si="2"/>
        <v>0</v>
      </c>
    </row>
    <row r="10" spans="1:9" ht="15">
      <c r="A10" s="110" t="str">
        <f>'[1]Planilha Modelo'!A38</f>
        <v>05</v>
      </c>
      <c r="B10" s="111" t="s">
        <v>217</v>
      </c>
      <c r="C10" s="112">
        <f>Orcamento!G134</f>
        <v>0</v>
      </c>
      <c r="D10" s="113">
        <v>20</v>
      </c>
      <c r="E10" s="112">
        <f t="shared" si="0"/>
        <v>0</v>
      </c>
      <c r="F10" s="113">
        <v>30</v>
      </c>
      <c r="G10" s="112">
        <f t="shared" si="1"/>
        <v>0</v>
      </c>
      <c r="H10" s="113">
        <v>50</v>
      </c>
      <c r="I10" s="112">
        <f t="shared" si="2"/>
        <v>0</v>
      </c>
    </row>
    <row r="11" spans="1:9" ht="15">
      <c r="A11" s="110" t="str">
        <f>'[1]Planilha Modelo'!A47</f>
        <v>06</v>
      </c>
      <c r="B11" s="111" t="s">
        <v>245</v>
      </c>
      <c r="C11" s="112">
        <f>Orcamento!G157</f>
        <v>0</v>
      </c>
      <c r="D11" s="113">
        <v>0</v>
      </c>
      <c r="E11" s="112">
        <f t="shared" si="0"/>
        <v>0</v>
      </c>
      <c r="F11" s="113">
        <v>50</v>
      </c>
      <c r="G11" s="112">
        <f t="shared" si="1"/>
        <v>0</v>
      </c>
      <c r="H11" s="113">
        <v>50</v>
      </c>
      <c r="I11" s="112">
        <f t="shared" si="2"/>
        <v>0</v>
      </c>
    </row>
    <row r="12" spans="1:9" ht="15">
      <c r="A12" s="110" t="str">
        <f>'[1]Planilha Modelo'!A53</f>
        <v>07</v>
      </c>
      <c r="B12" s="111" t="s">
        <v>275</v>
      </c>
      <c r="C12" s="112">
        <f>Orcamento!G180</f>
        <v>0</v>
      </c>
      <c r="D12" s="113">
        <v>0</v>
      </c>
      <c r="E12" s="112">
        <f t="shared" si="0"/>
        <v>0</v>
      </c>
      <c r="F12" s="113">
        <v>30</v>
      </c>
      <c r="G12" s="112">
        <f t="shared" si="1"/>
        <v>0</v>
      </c>
      <c r="H12" s="113">
        <v>70</v>
      </c>
      <c r="I12" s="112">
        <f t="shared" si="2"/>
        <v>0</v>
      </c>
    </row>
    <row r="13" spans="1:9" ht="15">
      <c r="A13" s="110" t="str">
        <f>'[1]Planilha Modelo'!A58</f>
        <v>08</v>
      </c>
      <c r="B13" s="111" t="s">
        <v>302</v>
      </c>
      <c r="C13" s="112">
        <f>Orcamento!G202</f>
        <v>0</v>
      </c>
      <c r="D13" s="113">
        <v>0</v>
      </c>
      <c r="E13" s="112">
        <f t="shared" si="0"/>
        <v>0</v>
      </c>
      <c r="F13" s="113">
        <v>30</v>
      </c>
      <c r="G13" s="112">
        <f t="shared" si="1"/>
        <v>0</v>
      </c>
      <c r="H13" s="113">
        <v>70</v>
      </c>
      <c r="I13" s="112">
        <f t="shared" si="2"/>
        <v>0</v>
      </c>
    </row>
    <row r="14" spans="1:9" ht="15">
      <c r="A14" s="110" t="s">
        <v>339</v>
      </c>
      <c r="B14" s="111" t="s">
        <v>314</v>
      </c>
      <c r="C14" s="112">
        <f>Orcamento!G209</f>
        <v>0</v>
      </c>
      <c r="D14" s="113">
        <v>0</v>
      </c>
      <c r="E14" s="112">
        <f t="shared" si="0"/>
        <v>0</v>
      </c>
      <c r="F14" s="113">
        <v>50</v>
      </c>
      <c r="G14" s="112">
        <f t="shared" si="1"/>
        <v>0</v>
      </c>
      <c r="H14" s="113">
        <v>50</v>
      </c>
      <c r="I14" s="112">
        <f t="shared" si="2"/>
        <v>0</v>
      </c>
    </row>
    <row r="15" spans="1:9" ht="22.5">
      <c r="A15" s="114" t="s">
        <v>108</v>
      </c>
      <c r="B15" s="115" t="s">
        <v>321</v>
      </c>
      <c r="C15" s="116">
        <f>Orcamento!G214</f>
        <v>0</v>
      </c>
      <c r="D15" s="117">
        <v>0</v>
      </c>
      <c r="E15" s="116">
        <f t="shared" si="0"/>
        <v>0</v>
      </c>
      <c r="F15" s="117">
        <v>30</v>
      </c>
      <c r="G15" s="116">
        <f t="shared" si="1"/>
        <v>0</v>
      </c>
      <c r="H15" s="117">
        <v>70</v>
      </c>
      <c r="I15" s="116">
        <f t="shared" si="2"/>
        <v>0</v>
      </c>
    </row>
    <row r="16" spans="1:9" ht="15">
      <c r="A16" s="102"/>
      <c r="B16" s="103"/>
      <c r="C16" s="104"/>
      <c r="D16" s="104"/>
      <c r="E16" s="104"/>
      <c r="F16" s="104"/>
      <c r="G16" s="104"/>
      <c r="H16" s="104"/>
      <c r="I16" s="105"/>
    </row>
    <row r="17" spans="1:9" ht="15">
      <c r="A17" s="129" t="s">
        <v>9</v>
      </c>
      <c r="B17" s="129"/>
      <c r="C17" s="118">
        <f>SUM(C6:C16)-C7</f>
        <v>0</v>
      </c>
      <c r="D17" s="119" t="e">
        <f>E17/C17</f>
        <v>#DIV/0!</v>
      </c>
      <c r="E17" s="118">
        <f>SUM(E6:E16)-E7</f>
        <v>0</v>
      </c>
      <c r="F17" s="119" t="e">
        <f>G17/C17</f>
        <v>#DIV/0!</v>
      </c>
      <c r="G17" s="118">
        <f>SUM(G6:G16)-G7</f>
        <v>0</v>
      </c>
      <c r="H17" s="119" t="e">
        <f>I17/C17</f>
        <v>#DIV/0!</v>
      </c>
      <c r="I17" s="118">
        <f>SUM(I6:I16)-I7</f>
        <v>0</v>
      </c>
    </row>
    <row r="18" spans="1:9" ht="15">
      <c r="A18" s="128" t="s">
        <v>340</v>
      </c>
      <c r="B18" s="128"/>
      <c r="C18" s="120">
        <f>C17</f>
        <v>0</v>
      </c>
      <c r="D18" s="121" t="e">
        <f>E18/C18</f>
        <v>#DIV/0!</v>
      </c>
      <c r="E18" s="120">
        <f>E17</f>
        <v>0</v>
      </c>
      <c r="F18" s="122" t="e">
        <f>G18/C18</f>
        <v>#DIV/0!</v>
      </c>
      <c r="G18" s="120">
        <f>G17+E18</f>
        <v>0</v>
      </c>
      <c r="H18" s="121" t="e">
        <f>I18/C18</f>
        <v>#DIV/0!</v>
      </c>
      <c r="I18" s="120">
        <f>I17+G18</f>
        <v>0</v>
      </c>
    </row>
  </sheetData>
  <sheetProtection selectLockedCells="1" selectUnlockedCells="1"/>
  <mergeCells count="5">
    <mergeCell ref="A18:B18"/>
    <mergeCell ref="D3:E3"/>
    <mergeCell ref="F3:G3"/>
    <mergeCell ref="H3:I3"/>
    <mergeCell ref="A17:B17"/>
  </mergeCells>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C29"/>
  <sheetViews>
    <sheetView workbookViewId="0" topLeftCell="A1">
      <selection activeCell="C9" sqref="C9:C20"/>
    </sheetView>
  </sheetViews>
  <sheetFormatPr defaultColWidth="9.140625" defaultRowHeight="15"/>
  <cols>
    <col min="1" max="1" width="7.140625" style="0" customWidth="1"/>
    <col min="2" max="2" width="48.28125" style="0" customWidth="1"/>
    <col min="3" max="3" width="10.57421875" style="0" customWidth="1"/>
    <col min="4" max="16384" width="8.7109375" style="0" customWidth="1"/>
  </cols>
  <sheetData>
    <row r="1" spans="1:3" ht="15">
      <c r="A1" s="24"/>
      <c r="B1" s="25"/>
      <c r="C1" s="26"/>
    </row>
    <row r="2" spans="1:3" ht="18">
      <c r="A2" s="123" t="s">
        <v>341</v>
      </c>
      <c r="B2" s="123"/>
      <c r="C2" s="123"/>
    </row>
    <row r="3" spans="1:3" ht="16.5">
      <c r="A3" s="124" t="s">
        <v>342</v>
      </c>
      <c r="B3" s="124"/>
      <c r="C3" s="124"/>
    </row>
    <row r="4" spans="1:3" ht="15">
      <c r="A4" s="27"/>
      <c r="B4" s="28"/>
      <c r="C4" s="29"/>
    </row>
    <row r="5" spans="1:3" ht="15">
      <c r="A5" s="30" t="s">
        <v>331</v>
      </c>
      <c r="B5" s="31" t="s">
        <v>332</v>
      </c>
      <c r="C5" s="32" t="s">
        <v>343</v>
      </c>
    </row>
    <row r="6" spans="1:3" ht="15">
      <c r="A6" s="30" t="s">
        <v>344</v>
      </c>
      <c r="B6" s="31" t="s">
        <v>345</v>
      </c>
      <c r="C6" s="32" t="s">
        <v>346</v>
      </c>
    </row>
    <row r="7" spans="1:3" ht="15">
      <c r="A7" s="30" t="s">
        <v>3</v>
      </c>
      <c r="B7" s="33" t="s">
        <v>347</v>
      </c>
      <c r="C7" s="32"/>
    </row>
    <row r="8" spans="1:3" ht="15">
      <c r="A8" s="34">
        <v>1</v>
      </c>
      <c r="B8" s="33" t="s">
        <v>348</v>
      </c>
      <c r="C8" s="29"/>
    </row>
    <row r="9" spans="1:3" ht="15">
      <c r="A9" s="30" t="s">
        <v>349</v>
      </c>
      <c r="B9" s="33" t="s">
        <v>350</v>
      </c>
      <c r="C9" s="35"/>
    </row>
    <row r="10" spans="1:3" ht="15">
      <c r="A10" s="30" t="s">
        <v>351</v>
      </c>
      <c r="B10" s="33" t="s">
        <v>352</v>
      </c>
      <c r="C10" s="35"/>
    </row>
    <row r="11" spans="1:3" ht="15">
      <c r="A11" s="30" t="s">
        <v>353</v>
      </c>
      <c r="B11" s="33" t="s">
        <v>354</v>
      </c>
      <c r="C11" s="35"/>
    </row>
    <row r="12" spans="1:3" ht="15">
      <c r="A12" s="30" t="s">
        <v>355</v>
      </c>
      <c r="B12" s="33" t="s">
        <v>356</v>
      </c>
      <c r="C12" s="35"/>
    </row>
    <row r="13" spans="1:3" ht="15">
      <c r="A13" s="30" t="s">
        <v>357</v>
      </c>
      <c r="B13" s="33" t="s">
        <v>358</v>
      </c>
      <c r="C13" s="35"/>
    </row>
    <row r="14" spans="1:3" ht="15">
      <c r="A14" s="30" t="s">
        <v>359</v>
      </c>
      <c r="B14" s="33" t="s">
        <v>360</v>
      </c>
      <c r="C14" s="35"/>
    </row>
    <row r="15" spans="1:3" ht="15">
      <c r="A15" s="30" t="s">
        <v>361</v>
      </c>
      <c r="B15" s="33" t="s">
        <v>362</v>
      </c>
      <c r="C15" s="35"/>
    </row>
    <row r="16" spans="1:3" ht="15">
      <c r="A16" s="30" t="s">
        <v>363</v>
      </c>
      <c r="B16" s="33" t="s">
        <v>364</v>
      </c>
      <c r="C16" s="35"/>
    </row>
    <row r="17" spans="1:3" ht="15">
      <c r="A17" s="30" t="s">
        <v>365</v>
      </c>
      <c r="B17" s="33" t="s">
        <v>366</v>
      </c>
      <c r="C17" s="35"/>
    </row>
    <row r="18" spans="1:3" ht="15">
      <c r="A18" s="34">
        <v>2</v>
      </c>
      <c r="B18" s="33" t="s">
        <v>367</v>
      </c>
      <c r="C18" s="35"/>
    </row>
    <row r="19" spans="1:3" ht="15">
      <c r="A19" s="30" t="s">
        <v>368</v>
      </c>
      <c r="B19" s="33" t="s">
        <v>369</v>
      </c>
      <c r="C19" s="35"/>
    </row>
    <row r="20" spans="1:3" ht="15">
      <c r="A20" s="34">
        <v>3</v>
      </c>
      <c r="B20" s="33" t="s">
        <v>370</v>
      </c>
      <c r="C20" s="36"/>
    </row>
    <row r="21" spans="1:3" ht="15">
      <c r="A21" s="27"/>
      <c r="B21" s="33" t="s">
        <v>371</v>
      </c>
      <c r="C21" s="37" t="s">
        <v>372</v>
      </c>
    </row>
    <row r="22" spans="1:3" ht="15">
      <c r="A22" s="30"/>
      <c r="B22" s="38" t="s">
        <v>373</v>
      </c>
      <c r="C22" s="39"/>
    </row>
    <row r="23" spans="1:3" ht="15">
      <c r="A23" s="40" t="s">
        <v>374</v>
      </c>
      <c r="B23" s="41"/>
      <c r="C23" s="39"/>
    </row>
    <row r="24" spans="1:3" ht="15">
      <c r="A24" s="40" t="s">
        <v>375</v>
      </c>
      <c r="B24" s="28"/>
      <c r="C24" s="29"/>
    </row>
    <row r="25" spans="1:3" ht="15">
      <c r="A25" s="40" t="s">
        <v>376</v>
      </c>
      <c r="B25" s="28"/>
      <c r="C25" s="29"/>
    </row>
    <row r="26" spans="1:3" ht="15">
      <c r="A26" s="40" t="s">
        <v>377</v>
      </c>
      <c r="B26" s="28"/>
      <c r="C26" s="29"/>
    </row>
    <row r="27" spans="1:3" ht="15">
      <c r="A27" s="40" t="s">
        <v>378</v>
      </c>
      <c r="B27" s="28"/>
      <c r="C27" s="29"/>
    </row>
    <row r="28" spans="1:3" ht="15">
      <c r="A28" s="40" t="s">
        <v>379</v>
      </c>
      <c r="B28" s="28"/>
      <c r="C28" s="29"/>
    </row>
    <row r="29" spans="1:3" ht="15">
      <c r="A29" s="42"/>
      <c r="B29" s="43"/>
      <c r="C29" s="44"/>
    </row>
  </sheetData>
  <sheetProtection selectLockedCells="1" selectUnlockedCells="1"/>
  <mergeCells count="2">
    <mergeCell ref="A2:C2"/>
    <mergeCell ref="A3:C3"/>
  </mergeCells>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0811</dc:creator>
  <cp:keywords/>
  <dc:description/>
  <cp:lastModifiedBy>0796</cp:lastModifiedBy>
  <cp:lastPrinted>2017-03-20T17:04:20Z</cp:lastPrinted>
  <dcterms:created xsi:type="dcterms:W3CDTF">2016-06-08T13:45:32Z</dcterms:created>
  <dcterms:modified xsi:type="dcterms:W3CDTF">2017-04-27T11:39:56Z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