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E:\TCE\RGF\2018\2018\1º Quadrimestre\"/>
    </mc:Choice>
  </mc:AlternateContent>
  <xr:revisionPtr revIDLastSave="0" documentId="8_{2AE10DAA-9A98-4FB7-8F0C-8EB668F13D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01 - RGF" sheetId="1" r:id="rId1"/>
  </sheets>
  <calcPr calcId="181029"/>
  <extLst>
    <ext uri="GoogleSheetsCustomDataVersion1">
      <go:sheetsCustomData xmlns:go="http://customooxmlschemas.google.com/" r:id="rId5" roundtripDataSignature="AMtx7mirYAEIZCA8XEzADRisPraMX2hjsw=="/>
    </ext>
  </extLst>
</workbook>
</file>

<file path=xl/calcChain.xml><?xml version="1.0" encoding="utf-8"?>
<calcChain xmlns="http://schemas.openxmlformats.org/spreadsheetml/2006/main">
  <c r="B61" i="1" l="1"/>
  <c r="B36" i="1"/>
  <c r="B34" i="1"/>
  <c r="B38" i="1" s="1"/>
  <c r="N29" i="1"/>
  <c r="B35" i="1" s="1"/>
  <c r="C35" i="1" s="1"/>
  <c r="N28" i="1"/>
  <c r="N27" i="1"/>
  <c r="N24" i="1"/>
  <c r="N21" i="1"/>
  <c r="N20" i="1"/>
  <c r="N19" i="1"/>
  <c r="N17" i="1"/>
  <c r="N16" i="1"/>
  <c r="N15" i="1"/>
  <c r="N14" i="1"/>
  <c r="B37" i="1" l="1"/>
</calcChain>
</file>

<file path=xl/sharedStrings.xml><?xml version="1.0" encoding="utf-8"?>
<sst xmlns="http://schemas.openxmlformats.org/spreadsheetml/2006/main" count="74" uniqueCount="74">
  <si>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</si>
  <si>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</si>
  <si>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</si>
  <si>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</si>
  <si>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</si>
  <si>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</si>
  <si>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1º Quadrimestre de 2018</t>
  </si>
  <si>
    <t>PERÍODO: maio/2017 a abril/2018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</si>
  <si>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</si>
  <si>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</si>
  <si>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</si>
  <si>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</si>
  <si>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</si>
  <si>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</si>
  <si>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</si>
  <si>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</si>
  <si>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</si>
  <si>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</si>
  <si>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</si>
  <si>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</si>
  <si>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</si>
  <si>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</si>
  <si>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</si>
  <si>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</si>
  <si>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</si>
  <si>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</si>
  <si>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</si>
  <si>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</si>
  <si>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</si>
  <si>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</si>
  <si>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</si>
  <si>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</si>
  <si>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</si>
  <si>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</si>
  <si>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</si>
  <si>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</si>
  <si>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</si>
  <si>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</si>
  <si>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</si>
  <si>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</si>
  <si>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FONTE: SISTEMA E-FISCO 2018 - DADOS DEFINITIVOS</t>
  </si>
  <si>
    <t>UNIDADE RESPONSÁVEL: DCF/GEAC</t>
  </si>
  <si>
    <t>DATA DA EMISSÃO: 29/05/2018</t>
  </si>
  <si>
    <t>PUBLICADO NO DIÁRIO ELETRÔNICO DO TCEPE NO DIA 30/05/2018.</t>
  </si>
  <si>
    <t>NOTAS EXPLICATIVAS:</t>
  </si>
  <si>
    <r>
      <rPr>
        <b/>
        <sz val="10"/>
        <color theme="1"/>
        <rFont val="Times New Roman"/>
      </rPr>
      <t>Nota 1</t>
    </r>
    <r>
      <rPr>
        <sz val="10"/>
        <color theme="1"/>
        <rFont val="Times New Roman"/>
      </rPr>
      <t>: O TCE-PE e demais Órgãos integrantes da Administração Pública Estadual, utilizam o sistema E-Fisco, cuja administração (sob  a ótica financeira) cabe a estes órgãos. A manutenção desse sistema (sob a ótica da informática e da estrutura conceitual dos  lançamentos contábeis) cabe ao Poder Executivo do Estado de Pernambuco.   Durante o exercício, somente as despesas liquidadas são consideradas executadas. No encerramento do exercício, as despesas  não liquidadas inscritas em restos a pagar não processados são também consideradas executadas.   Dessa forma, para maior transparência, as despesas executadas estão segregadas em:   a) Despesas liquidadas, consideradas aquelas em que houve a entrega do material ou serviço, nos termos do art. 63 da Lei  4.320/64;   b) Despesas empenhadas mas não liquidadas, inscritas em Restos a Pagar não processados, consideradas liquidadas no  encerramento do exercício, nos termos do inciso II do art.35 da Lei 4.320/64.</t>
    </r>
  </si>
  <si>
    <r>
      <rPr>
        <b/>
        <sz val="10"/>
        <color theme="1"/>
        <rFont val="Times New Roman"/>
      </rPr>
      <t>Nota 2:</t>
    </r>
    <r>
      <rPr>
        <sz val="10"/>
        <color theme="1"/>
        <rFont val="Times New Roman"/>
      </rPr>
      <t xml:space="preserve"> As despesas com servidores inativos e pensionistas vinculados aos órgãos filiados ao Regime de Previdência Social dos  Servidores do Estado de Pernambuco, são pagas pelo Fundo Financeiro de Aposentadorias e Pensões dos Servidores do  Estado de Pernambuco - FUNAFIN.</t>
    </r>
  </si>
  <si>
    <r>
      <rPr>
        <b/>
        <sz val="10"/>
        <color theme="1"/>
        <rFont val="Times New Roman"/>
      </rPr>
      <t>Nota 3:</t>
    </r>
    <r>
      <rPr>
        <sz val="10"/>
        <color theme="1"/>
        <rFont val="Times New Roman"/>
      </rPr>
      <t xml:space="preserve"> O TCE-PE e demais órgãos integrantes da Administração Pública Estadual utilizam o programa de computador denominado E-Fisco,   cuja administração (sob a ótica financeira) cabe a estes órgãos. A manutenção do programa de computador (sob a ótica da informática   e da estrutura conceitual dos lançamentos contábeis) cabe ao Poder Executivo do Estado de Pernambuco.   Esse programa de computador realiza as tarefas mecânicas de um sistema de contabilidade e administração financeira de todos os   poderes constituídos do Estado de Pernambuco.
A - No 2º quadrimestre de 2017 foram contabilizados nos meses de MAI/2017 e JUN/2017 na Conta de Controle 6.2.1.2.1.00.00,   C/C 19229600/0104020001, R$ 353.396,89 e R$ 176.224,71 (totalizando R$ 529.621,60), correspondentes a valores provenientes   Da Restituição de Contribuição Previdenciária de Servidores à Disposição de Outros Órgãos.   Essa contabilização produziu efeitos indevidos na Execução Orçamentária do TCE-PE considerando que os valores das respectivas   Restituições foram contabilizados na Conta Contábil 4.9.9.9.1.03.00.   O efeito desse fato no 1º quadrimestre do ano de 2018 resultou em DIMINUIÇÃO do valor da Despesa Líquida com Pessoal e na   Despesa Total com Pessoal em R$ 529.621,60. Para evitar essa diminuição indevida o TCE-PE procedeu a retificação da informação,   ADICIONANDO esse montante para fins de publicação do RGF.
B - No 1º quadrimestre de 2018 o reembolso da Contribuição Previdenciária Patronal do FUNAFIN do período de MAI/2017 a   ABR/2018, R$ 1.617.823,79 (contabilizado no E-Fisco na conta patrimonial 4.9.9.9.1.03.00), não está contabilizado na execução   orçamentária estadual no E-Fisco.   O reembolso da Contribuição Previdenciária Patronal do FUNAFIN é objeto de convênios para ressarcimento dos valores dos salários e   contribuições previdenciárias patronais do FUNAFIN dos servidores efetivos pertencentes aos quadros do TCE-PE, que estão à   disposição do Governo do Estado de Pernambuco e do Município do Recife (CONVENENTES).   O efeito desse fato no 1º quadrimestre do ano de 2018 resultou em AUMENTO do valor da Despesa Líquida com Pessoal e na   Despesa Total com Pessoal em R$ 1.617.823,79. Para evitar esse aumento indevido o TCE-PE procedeu a retificação da informação,   SUBTRAINDO esse montante para fins de publicação do RGF.
C - No mês de ABR/2018 o TCE-PE procedeu à contabilização de R$ 11.671,93, correspondente a dedução de despesas com pessoal.   Ocorre que a classificação contábil dessa dedução foi realizada como Outras Despesas Correntes (3.3.90.93.33), quando deveria ser   Classificada como Despesas de Pessoal (3.1.90.11.01).   Na extração de dados que a Contadoria Geral do Estado preparou, o valor acima citado está contemplado no mês de ABR/2018 como   dedução de Outras Despesas Correntes (3.3.90.93.33).   O efeito desse fato no 1º quadrimestre do ano de 2018 resultou em AUMENTO do valor da Despesa Líquida com Pessoal e na   Despesa Total com Pessoal em R$ 11.671,93. Para evitar esse aumento indevido o TCE-PE procedeu a retificação da informação,   SUBTRAINDO esse montante para fins de publicação do RGF.
O efeito líquido consolidado dos fatos relatados na nota explicativa 3 no 1º quadrimestre do ano de 2018 resulta na DIMINUIÇÃO do   valor da Despesa Líquida com Pessoal e na Despesa Total com Pessoal em R$ 1.099.874,12 (equivalente a 0,0049%), com   Fundamento legal calcado no § 2º, Artigo 18 da Lei Complementar Federal 101/2000.
</t>
    </r>
  </si>
  <si>
    <r>
      <rPr>
        <b/>
        <sz val="10"/>
        <color theme="1"/>
        <rFont val="Times New Roman"/>
      </rPr>
      <t>Nota 4:</t>
    </r>
    <r>
      <rPr>
        <sz val="10"/>
        <color theme="1"/>
        <rFont val="Times New Roman"/>
      </rPr>
      <t xml:space="preserve"> Conforme entendimento do TCE-PE, por meio do acórdão 355/18, os valores pagos pela Administração a título de abono de   permanência em serviço e do terço constitucional de férias, possuem natureza indenizatória. O efeito desta decisão resulta na   DIMINUIÇÃO do valor da Despesa Líquida com Pessoal e na Despesa Total com Pessoal em R$ 9.298.716,37, equivalente   a 3,38% da despesa líquida com pessoal, com fundamento legal calcado no entendimento do referido Acórdão a respeito do   Artigo 18 da Lei Complementar Federal 101/2000.   Os efeitos da referida exclusão na despesa de pessoal, considerando-se os últimos 12 meses estão descritos no quadro a seguir:</t>
    </r>
  </si>
  <si>
    <t>Quadro Consolidado das Diferenças de informações (TCE x E-Fisco)</t>
  </si>
  <si>
    <t>DESPESA LÍQUIDA COM PESSOAL (III) = (I - II) (Nota 3) - CONFORME TCE-PE</t>
  </si>
  <si>
    <t>(A)</t>
  </si>
  <si>
    <t>Nota 3A</t>
  </si>
  <si>
    <t>Nota 3B</t>
  </si>
  <si>
    <t>Efeito Líquido da Nota 3 A e Nota 3 B</t>
  </si>
  <si>
    <t>(B)</t>
  </si>
  <si>
    <t>Nota 3C</t>
  </si>
  <si>
    <t>Total sem o efeito do Acórdão 355/2018</t>
  </si>
  <si>
    <t xml:space="preserve">(C) </t>
  </si>
  <si>
    <t>DESPESA LÍQUIDA COM PESSOAL (III) = (I - II) (Nota 3) - CONFORME E-FISCO (após o expurgo)</t>
  </si>
  <si>
    <t>(D)=(A)+(C)</t>
  </si>
  <si>
    <t>Nota 4 (efeito do Acórdão TCE-PE 355/2018)</t>
  </si>
  <si>
    <t>(E)</t>
  </si>
  <si>
    <t>DESPESA LÍQUIDA COM PESSOAL (III) = (I - II) (Nota 3) – CONFORME E-FISCO (sem os efeitos das notas 3 e 4)</t>
  </si>
  <si>
    <t>(F)=(D)+(E)</t>
  </si>
  <si>
    <t>MARCOS COELHO LORETO</t>
  </si>
  <si>
    <t>MARIA TERESA SILVA DE MOURA</t>
  </si>
  <si>
    <t xml:space="preserve">Maria de Fátima Leite Pestana </t>
  </si>
  <si>
    <t>ISAAC DE OLIVEIRA SEABRA</t>
  </si>
  <si>
    <t>Presidente do TCE/PE</t>
  </si>
  <si>
    <t>Diretor de Gestão e Governança</t>
  </si>
  <si>
    <t>Diretora Geral do TCE</t>
  </si>
  <si>
    <t>Diretor de Contabilidade Finanças</t>
  </si>
  <si>
    <t>Contador CRC/PE 016.709/O-5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</si>
</sst>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_-* #,##0.00_-;\-* #,##0.00_-;_-* &quot;-&quot;??_-;_-@"/>
    <numFmt numFmtId="165" formatCode="0.0000"/>
    <numFmt numFmtId="166" formatCode="0.0000%"/>
  </numFmts>
  <fonts count="19" x14ac:knownFonts="1">
    <font>
      <sz val="10"/>
      <color rgb="FF000000"/>
      <name val="Arial"/>
    </font>
    <font>
      <sz val="8"/>
      <color rgb="FF000000"/>
      <name val="Arial"/>
    </font>
    <font>
      <sz val="10"/>
      <name val="Arial"/>
    </font>
    <font>
      <sz val="9"/>
      <color theme="1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Arial"/>
    </font>
    <font>
      <b/>
      <sz val="10"/>
      <color theme="1"/>
      <name val="Arial"/>
    </font>
    <font>
      <b/>
      <sz val="8"/>
      <color theme="1"/>
      <name val="Calibri"/>
    </font>
    <font>
      <b/>
      <sz val="6"/>
      <color rgb="FF000000"/>
      <name val="Arial"/>
    </font>
    <font>
      <b/>
      <sz val="8"/>
      <color theme="1"/>
      <name val="Arial"/>
    </font>
    <font>
      <sz val="10"/>
      <color theme="1"/>
      <name val="Times New Roman"/>
    </font>
    <font>
      <sz val="10"/>
      <color theme="1"/>
      <name val="Arial"/>
    </font>
    <font>
      <sz val="8"/>
      <color theme="1"/>
      <name val="Arial"/>
    </font>
    <font>
      <sz val="9"/>
      <color rgb="FFFF0000"/>
      <name val="Arial"/>
    </font>
    <font>
      <b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4" fillId="2" borderId="7" xfId="0" applyFont="1" applyFill="1" applyBorder="1"/>
    <xf numFmtId="0" fontId="1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/>
    </xf>
    <xf numFmtId="0" fontId="6" fillId="2" borderId="9" xfId="0" applyFont="1" applyFill="1" applyBorder="1"/>
    <xf numFmtId="0" fontId="7" fillId="2" borderId="7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7" fontId="5" fillId="3" borderId="21" xfId="0" applyNumberFormat="1" applyFont="1" applyFill="1" applyBorder="1" applyAlignment="1">
      <alignment horizontal="center" wrapText="1"/>
    </xf>
    <xf numFmtId="0" fontId="5" fillId="0" borderId="23" xfId="0" applyFont="1" applyBorder="1"/>
    <xf numFmtId="4" fontId="5" fillId="0" borderId="19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right" vertical="top"/>
    </xf>
    <xf numFmtId="0" fontId="8" fillId="2" borderId="7" xfId="0" applyFont="1" applyFill="1" applyBorder="1"/>
    <xf numFmtId="0" fontId="9" fillId="0" borderId="0" xfId="0" applyFont="1"/>
    <xf numFmtId="0" fontId="1" fillId="0" borderId="23" xfId="0" applyFont="1" applyBorder="1"/>
    <xf numFmtId="4" fontId="1" fillId="0" borderId="25" xfId="0" applyNumberFormat="1" applyFont="1" applyBorder="1" applyAlignment="1">
      <alignment horizontal="right" vertical="top"/>
    </xf>
    <xf numFmtId="0" fontId="5" fillId="3" borderId="26" xfId="0" applyFont="1" applyFill="1" applyBorder="1" applyAlignment="1">
      <alignment vertical="top"/>
    </xf>
    <xf numFmtId="4" fontId="5" fillId="3" borderId="26" xfId="0" applyNumberFormat="1" applyFont="1" applyFill="1" applyBorder="1" applyAlignment="1">
      <alignment horizontal="right" vertical="top"/>
    </xf>
    <xf numFmtId="164" fontId="5" fillId="3" borderId="27" xfId="0" applyNumberFormat="1" applyFont="1" applyFill="1" applyBorder="1" applyAlignment="1">
      <alignment horizontal="right" vertical="top"/>
    </xf>
    <xf numFmtId="0" fontId="6" fillId="2" borderId="28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0" fontId="6" fillId="2" borderId="21" xfId="0" applyFont="1" applyFill="1" applyBorder="1"/>
    <xf numFmtId="0" fontId="10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wrapText="1"/>
    </xf>
    <xf numFmtId="165" fontId="6" fillId="2" borderId="7" xfId="0" applyNumberFormat="1" applyFont="1" applyFill="1" applyBorder="1" applyAlignment="1">
      <alignment vertical="top"/>
    </xf>
    <xf numFmtId="0" fontId="1" fillId="0" borderId="22" xfId="0" applyFont="1" applyBorder="1" applyAlignment="1">
      <alignment vertical="top"/>
    </xf>
    <xf numFmtId="4" fontId="1" fillId="0" borderId="30" xfId="0" applyNumberFormat="1" applyFont="1" applyBorder="1" applyAlignment="1">
      <alignment horizontal="right" vertical="top"/>
    </xf>
    <xf numFmtId="165" fontId="6" fillId="0" borderId="22" xfId="0" applyNumberFormat="1" applyFont="1" applyBorder="1" applyAlignment="1">
      <alignment horizontal="center" vertical="top"/>
    </xf>
    <xf numFmtId="164" fontId="6" fillId="2" borderId="7" xfId="0" applyNumberFormat="1" applyFont="1" applyFill="1" applyBorder="1"/>
    <xf numFmtId="4" fontId="6" fillId="2" borderId="7" xfId="0" applyNumberFormat="1" applyFont="1" applyFill="1" applyBorder="1"/>
    <xf numFmtId="14" fontId="6" fillId="2" borderId="7" xfId="0" applyNumberFormat="1" applyFont="1" applyFill="1" applyBorder="1" applyAlignment="1">
      <alignment vertical="top"/>
    </xf>
    <xf numFmtId="0" fontId="5" fillId="3" borderId="20" xfId="0" applyFont="1" applyFill="1" applyBorder="1" applyAlignment="1">
      <alignment vertical="top"/>
    </xf>
    <xf numFmtId="4" fontId="5" fillId="3" borderId="9" xfId="0" applyNumberFormat="1" applyFont="1" applyFill="1" applyBorder="1" applyAlignment="1">
      <alignment horizontal="right" vertical="top"/>
    </xf>
    <xf numFmtId="165" fontId="11" fillId="3" borderId="20" xfId="0" applyNumberFormat="1" applyFont="1" applyFill="1" applyBorder="1" applyAlignment="1">
      <alignment horizontal="center" vertical="top"/>
    </xf>
    <xf numFmtId="166" fontId="6" fillId="2" borderId="7" xfId="0" applyNumberFormat="1" applyFont="1" applyFill="1" applyBorder="1"/>
    <xf numFmtId="0" fontId="6" fillId="2" borderId="28" xfId="0" applyFont="1" applyFill="1" applyBorder="1"/>
    <xf numFmtId="0" fontId="12" fillId="2" borderId="28" xfId="0" applyFont="1" applyFill="1" applyBorder="1"/>
    <xf numFmtId="0" fontId="3" fillId="0" borderId="24" xfId="0" applyFont="1" applyBorder="1"/>
    <xf numFmtId="0" fontId="1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4" fillId="0" borderId="2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3" fillId="0" borderId="23" xfId="0" applyFont="1" applyBorder="1"/>
    <xf numFmtId="0" fontId="13" fillId="0" borderId="16" xfId="0" applyFont="1" applyBorder="1" applyAlignment="1">
      <alignment horizontal="left" vertical="center" wrapText="1"/>
    </xf>
    <xf numFmtId="4" fontId="13" fillId="0" borderId="26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5" fillId="0" borderId="0" xfId="0" applyFont="1"/>
    <xf numFmtId="0" fontId="16" fillId="0" borderId="16" xfId="0" applyFont="1" applyBorder="1" applyAlignment="1">
      <alignment horizontal="left" vertical="center" wrapText="1"/>
    </xf>
    <xf numFmtId="4" fontId="16" fillId="0" borderId="26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 vertical="center"/>
    </xf>
    <xf numFmtId="0" fontId="17" fillId="0" borderId="34" xfId="0" applyFont="1" applyBorder="1"/>
    <xf numFmtId="0" fontId="17" fillId="0" borderId="30" xfId="0" applyFont="1" applyBorder="1"/>
    <xf numFmtId="0" fontId="17" fillId="0" borderId="35" xfId="0" applyFont="1" applyBorder="1"/>
    <xf numFmtId="0" fontId="17" fillId="0" borderId="23" xfId="0" applyFont="1" applyBorder="1"/>
    <xf numFmtId="0" fontId="17" fillId="0" borderId="0" xfId="0" applyFont="1"/>
    <xf numFmtId="0" fontId="17" fillId="0" borderId="24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34" xfId="0" applyFont="1" applyBorder="1"/>
    <xf numFmtId="0" fontId="3" fillId="0" borderId="30" xfId="0" applyFont="1" applyBorder="1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5" fillId="2" borderId="4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24" xfId="0" applyFont="1" applyBorder="1"/>
    <xf numFmtId="0" fontId="2" fillId="0" borderId="23" xfId="0" applyFont="1" applyBorder="1"/>
    <xf numFmtId="8" fontId="1" fillId="2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/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0" borderId="15" xfId="0" applyFont="1" applyBorder="1"/>
    <xf numFmtId="0" fontId="5" fillId="3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5" fillId="3" borderId="19" xfId="0" applyFont="1" applyFill="1" applyBorder="1" applyAlignment="1">
      <alignment horizontal="center" wrapText="1"/>
    </xf>
    <xf numFmtId="0" fontId="2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4"/>
  <sheetViews>
    <sheetView showGridLines="0" tabSelected="1" workbookViewId="0">
      <selection sqref="A1:O1"/>
    </sheetView>
  </sheetViews>
  <sheetFormatPr defaultColWidth="14.42578125" defaultRowHeight="15" customHeight="1" x14ac:dyDescent="0.2"/>
  <cols>
    <col min="1" max="1" width="72.42578125" customWidth="1"/>
    <col min="2" max="2" width="13.7109375" customWidth="1"/>
    <col min="3" max="13" width="11.7109375" customWidth="1"/>
    <col min="14" max="14" width="13.7109375" customWidth="1"/>
    <col min="15" max="15" width="11.85546875" customWidth="1"/>
  </cols>
  <sheetData>
    <row r="1" spans="1:26" ht="15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5.75" customHeight="1" x14ac:dyDescent="0.2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5.75" customHeight="1" x14ac:dyDescent="0.2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  <c r="Q3" s="1"/>
      <c r="R3" s="1"/>
      <c r="S3" s="1"/>
      <c r="T3" s="1"/>
      <c r="U3" s="2"/>
      <c r="V3" s="2"/>
      <c r="W3" s="2"/>
      <c r="X3" s="2"/>
      <c r="Y3" s="2"/>
      <c r="Z3" s="2"/>
    </row>
    <row r="4" spans="1:26" ht="15.75" customHeight="1" x14ac:dyDescent="0.2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"/>
      <c r="Q4" s="3"/>
      <c r="R4" s="3"/>
      <c r="S4" s="3"/>
      <c r="T4" s="3"/>
      <c r="U4" s="2"/>
      <c r="V4" s="2"/>
      <c r="W4" s="2"/>
      <c r="X4" s="2"/>
      <c r="Y4" s="2"/>
      <c r="Z4" s="2"/>
    </row>
    <row r="5" spans="1:26" ht="15.75" customHeight="1" x14ac:dyDescent="0.2">
      <c r="A5" s="76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3"/>
      <c r="Q5" s="3"/>
      <c r="R5" s="3"/>
      <c r="S5" s="3"/>
      <c r="T5" s="3"/>
      <c r="U5" s="2"/>
      <c r="V5" s="2"/>
      <c r="W5" s="2"/>
      <c r="X5" s="2"/>
      <c r="Y5" s="2"/>
      <c r="Z5" s="2"/>
    </row>
    <row r="6" spans="1:26" ht="15.75" customHeight="1" x14ac:dyDescent="0.2">
      <c r="A6" s="73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3"/>
      <c r="Q6" s="3"/>
      <c r="R6" s="3"/>
      <c r="S6" s="3"/>
      <c r="T6" s="3"/>
      <c r="U6" s="2"/>
      <c r="V6" s="2"/>
      <c r="W6" s="2"/>
      <c r="X6" s="2"/>
      <c r="Y6" s="2"/>
      <c r="Z6" s="2"/>
    </row>
    <row r="7" spans="1:26" ht="15.75" customHeight="1" x14ac:dyDescent="0.2">
      <c r="A7" s="73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3"/>
      <c r="Q7" s="3"/>
      <c r="R7" s="3"/>
      <c r="S7" s="3"/>
      <c r="T7" s="3"/>
      <c r="U7" s="2"/>
      <c r="V7" s="2"/>
      <c r="W7" s="2"/>
      <c r="X7" s="2"/>
      <c r="Y7" s="2"/>
      <c r="Z7" s="2"/>
    </row>
    <row r="8" spans="1:26" ht="15.75" customHeight="1" x14ac:dyDescent="0.2">
      <c r="A8" s="73" t="s">
        <v>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1"/>
      <c r="Q8" s="1"/>
      <c r="R8" s="1"/>
      <c r="S8" s="1"/>
      <c r="T8" s="1"/>
      <c r="U8" s="2"/>
      <c r="V8" s="2"/>
      <c r="W8" s="2"/>
      <c r="X8" s="2"/>
      <c r="Y8" s="2"/>
      <c r="Z8" s="2"/>
    </row>
    <row r="9" spans="1:26" ht="15.75" customHeight="1" x14ac:dyDescent="0.25">
      <c r="A9" s="4" t="s">
        <v>8</v>
      </c>
      <c r="B9" s="5"/>
      <c r="C9" s="5"/>
      <c r="D9" s="5"/>
      <c r="E9" s="5"/>
      <c r="F9" s="6"/>
      <c r="G9" s="6"/>
      <c r="H9" s="6"/>
      <c r="I9" s="5"/>
      <c r="J9" s="5"/>
      <c r="K9" s="5"/>
      <c r="L9" s="5"/>
      <c r="M9" s="5"/>
      <c r="N9" s="81">
        <v>1</v>
      </c>
      <c r="O9" s="82"/>
      <c r="P9" s="2"/>
      <c r="Q9" s="7"/>
      <c r="R9" s="1"/>
      <c r="S9" s="1"/>
      <c r="T9" s="1"/>
      <c r="U9" s="2"/>
      <c r="V9" s="2"/>
      <c r="W9" s="2"/>
      <c r="X9" s="2"/>
      <c r="Y9" s="2"/>
      <c r="Z9" s="2"/>
    </row>
    <row r="10" spans="1:26" ht="15.75" customHeight="1" x14ac:dyDescent="0.25">
      <c r="A10" s="8" t="s">
        <v>9</v>
      </c>
      <c r="B10" s="83" t="s">
        <v>10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"/>
      <c r="Q10" s="7"/>
      <c r="R10" s="1"/>
      <c r="S10" s="1"/>
      <c r="T10" s="1"/>
      <c r="U10" s="2"/>
      <c r="V10" s="2"/>
      <c r="W10" s="2"/>
      <c r="X10" s="2"/>
      <c r="Y10" s="2"/>
      <c r="Z10" s="2"/>
    </row>
    <row r="11" spans="1:26" ht="15.75" customHeight="1" x14ac:dyDescent="0.25">
      <c r="A11" s="9"/>
      <c r="B11" s="84" t="s">
        <v>11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2"/>
      <c r="P11" s="7"/>
      <c r="Q11" s="7"/>
      <c r="R11" s="1"/>
      <c r="S11" s="1"/>
      <c r="T11" s="1"/>
      <c r="U11" s="2"/>
      <c r="V11" s="2"/>
      <c r="W11" s="2"/>
      <c r="X11" s="2"/>
      <c r="Y11" s="2"/>
      <c r="Z11" s="2"/>
    </row>
    <row r="12" spans="1:26" x14ac:dyDescent="0.25">
      <c r="A12" s="9"/>
      <c r="B12" s="86" t="s">
        <v>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9" t="s">
        <v>13</v>
      </c>
      <c r="P12" s="7"/>
      <c r="Q12" s="7"/>
      <c r="R12" s="1"/>
      <c r="S12" s="1"/>
      <c r="T12" s="1"/>
      <c r="U12" s="2"/>
      <c r="V12" s="2"/>
      <c r="W12" s="2"/>
      <c r="X12" s="2"/>
      <c r="Y12" s="2"/>
      <c r="Z12" s="2"/>
    </row>
    <row r="13" spans="1:26" ht="35.25" customHeight="1" x14ac:dyDescent="0.25">
      <c r="A13" s="10"/>
      <c r="B13" s="11">
        <v>42856</v>
      </c>
      <c r="C13" s="11">
        <v>42887</v>
      </c>
      <c r="D13" s="11">
        <v>42917</v>
      </c>
      <c r="E13" s="11">
        <v>42948</v>
      </c>
      <c r="F13" s="11">
        <v>42979</v>
      </c>
      <c r="G13" s="11">
        <v>43009</v>
      </c>
      <c r="H13" s="11">
        <v>43040</v>
      </c>
      <c r="I13" s="11">
        <v>43070</v>
      </c>
      <c r="J13" s="11">
        <v>43101</v>
      </c>
      <c r="K13" s="11">
        <v>43132</v>
      </c>
      <c r="L13" s="11">
        <v>43163</v>
      </c>
      <c r="M13" s="11">
        <v>43194</v>
      </c>
      <c r="N13" s="11">
        <v>43225</v>
      </c>
      <c r="O13" s="90"/>
      <c r="P13" s="7"/>
      <c r="Q13" s="7"/>
      <c r="R13" s="1"/>
      <c r="S13" s="1"/>
      <c r="T13" s="1"/>
      <c r="U13" s="2"/>
      <c r="V13" s="2"/>
      <c r="W13" s="2"/>
      <c r="X13" s="2"/>
      <c r="Y13" s="2"/>
      <c r="Z13" s="2"/>
    </row>
    <row r="14" spans="1:26" ht="15.75" customHeight="1" x14ac:dyDescent="0.25">
      <c r="A14" s="12" t="s">
        <v>14</v>
      </c>
      <c r="B14" s="13">
        <v>25265367.5</v>
      </c>
      <c r="C14" s="13">
        <v>26573459.5</v>
      </c>
      <c r="D14" s="13">
        <v>26440200.149999999</v>
      </c>
      <c r="E14" s="13">
        <v>26751119.829999998</v>
      </c>
      <c r="F14" s="13">
        <v>26442710.710000001</v>
      </c>
      <c r="G14" s="13">
        <v>26457866.77</v>
      </c>
      <c r="H14" s="13">
        <v>26429786.739999998</v>
      </c>
      <c r="I14" s="13">
        <v>52389133.07</v>
      </c>
      <c r="J14" s="13">
        <v>26264472.699999999</v>
      </c>
      <c r="K14" s="13">
        <v>26301606.75</v>
      </c>
      <c r="L14" s="13">
        <v>26402313.969999999</v>
      </c>
      <c r="M14" s="13">
        <v>26333657.25</v>
      </c>
      <c r="N14" s="13">
        <f t="shared" ref="N14:N17" si="0">SUM(B14:M14)</f>
        <v>342051694.94000006</v>
      </c>
      <c r="O14" s="14">
        <v>0</v>
      </c>
      <c r="P14" s="7"/>
      <c r="Q14" s="7"/>
      <c r="R14" s="1"/>
      <c r="S14" s="1"/>
      <c r="T14" s="1"/>
      <c r="U14" s="2"/>
      <c r="V14" s="2"/>
      <c r="W14" s="2"/>
      <c r="X14" s="2"/>
      <c r="Y14" s="2"/>
      <c r="Z14" s="2"/>
    </row>
    <row r="15" spans="1:26" ht="15.75" customHeight="1" x14ac:dyDescent="0.25">
      <c r="A15" s="12" t="s">
        <v>15</v>
      </c>
      <c r="B15" s="15">
        <v>20353902.190000001</v>
      </c>
      <c r="C15" s="15">
        <v>21612092.18</v>
      </c>
      <c r="D15" s="15">
        <v>21502691.690000001</v>
      </c>
      <c r="E15" s="15">
        <v>21753438.84</v>
      </c>
      <c r="F15" s="15">
        <v>21410938.02</v>
      </c>
      <c r="G15" s="15">
        <v>21398892.670000002</v>
      </c>
      <c r="H15" s="15">
        <v>21312524.66</v>
      </c>
      <c r="I15" s="15">
        <v>41534211.359999999</v>
      </c>
      <c r="J15" s="15">
        <v>20817459.969999999</v>
      </c>
      <c r="K15" s="15">
        <v>20825871.010000002</v>
      </c>
      <c r="L15" s="15">
        <v>20836464</v>
      </c>
      <c r="M15" s="15">
        <v>20848854.850000001</v>
      </c>
      <c r="N15" s="15">
        <f t="shared" si="0"/>
        <v>274207341.44</v>
      </c>
      <c r="O15" s="14">
        <v>0</v>
      </c>
      <c r="P15" s="16"/>
      <c r="Q15" s="16"/>
      <c r="R15" s="17"/>
      <c r="S15" s="17"/>
      <c r="T15" s="17"/>
      <c r="U15" s="2"/>
      <c r="V15" s="2"/>
      <c r="W15" s="2"/>
      <c r="X15" s="2"/>
      <c r="Y15" s="2"/>
      <c r="Z15" s="2"/>
    </row>
    <row r="16" spans="1:26" ht="15.75" customHeight="1" x14ac:dyDescent="0.25">
      <c r="A16" s="18" t="s">
        <v>16</v>
      </c>
      <c r="B16" s="19">
        <v>15977131.439999999</v>
      </c>
      <c r="C16" s="19">
        <v>16966429.149999999</v>
      </c>
      <c r="D16" s="19">
        <v>16870933.07</v>
      </c>
      <c r="E16" s="19">
        <v>17099400.940000001</v>
      </c>
      <c r="F16" s="19">
        <v>16780207.350000001</v>
      </c>
      <c r="G16" s="19">
        <v>16772834.92</v>
      </c>
      <c r="H16" s="19">
        <v>16703940.73</v>
      </c>
      <c r="I16" s="19">
        <v>32518925.030000001</v>
      </c>
      <c r="J16" s="19">
        <v>16306643.199999999</v>
      </c>
      <c r="K16" s="19">
        <v>16316220.66</v>
      </c>
      <c r="L16" s="19">
        <v>16323556.869999999</v>
      </c>
      <c r="M16" s="19">
        <v>16333901.02</v>
      </c>
      <c r="N16" s="19">
        <f t="shared" si="0"/>
        <v>214970124.38</v>
      </c>
      <c r="O16" s="14">
        <v>0</v>
      </c>
      <c r="P16" s="7"/>
      <c r="Q16" s="7"/>
      <c r="R16" s="1"/>
      <c r="S16" s="1"/>
      <c r="T16" s="1"/>
      <c r="U16" s="2"/>
      <c r="V16" s="2"/>
      <c r="W16" s="2"/>
      <c r="X16" s="2"/>
      <c r="Y16" s="2"/>
      <c r="Z16" s="2"/>
    </row>
    <row r="17" spans="1:26" ht="15.75" customHeight="1" x14ac:dyDescent="0.25">
      <c r="A17" s="18" t="s">
        <v>17</v>
      </c>
      <c r="B17" s="19">
        <v>4376770.75</v>
      </c>
      <c r="C17" s="19">
        <v>4645663.03</v>
      </c>
      <c r="D17" s="19">
        <v>4631758.62</v>
      </c>
      <c r="E17" s="19">
        <v>4654037.9000000004</v>
      </c>
      <c r="F17" s="19">
        <v>4630730.67</v>
      </c>
      <c r="G17" s="19">
        <v>4626057.75</v>
      </c>
      <c r="H17" s="19">
        <v>4608583.93</v>
      </c>
      <c r="I17" s="19">
        <v>9015286.3300000001</v>
      </c>
      <c r="J17" s="19">
        <v>4510816.7699999996</v>
      </c>
      <c r="K17" s="19">
        <v>4509650.3499999996</v>
      </c>
      <c r="L17" s="19">
        <v>4512907.13</v>
      </c>
      <c r="M17" s="19">
        <v>4514953.83</v>
      </c>
      <c r="N17" s="19">
        <f t="shared" si="0"/>
        <v>59237217.060000002</v>
      </c>
      <c r="O17" s="14">
        <v>0</v>
      </c>
      <c r="P17" s="7"/>
      <c r="Q17" s="7"/>
      <c r="R17" s="1"/>
      <c r="S17" s="1"/>
      <c r="T17" s="1"/>
      <c r="U17" s="2"/>
      <c r="V17" s="2"/>
      <c r="W17" s="2"/>
      <c r="X17" s="2"/>
      <c r="Y17" s="2"/>
      <c r="Z17" s="2"/>
    </row>
    <row r="18" spans="1:26" ht="15.75" customHeight="1" x14ac:dyDescent="0.2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4">
        <v>0</v>
      </c>
      <c r="P18" s="7"/>
      <c r="Q18" s="7"/>
      <c r="R18" s="1"/>
      <c r="S18" s="1"/>
      <c r="T18" s="1"/>
      <c r="U18" s="2"/>
      <c r="V18" s="2"/>
      <c r="W18" s="2"/>
      <c r="X18" s="2"/>
      <c r="Y18" s="2"/>
      <c r="Z18" s="2"/>
    </row>
    <row r="19" spans="1:26" ht="15.75" customHeight="1" x14ac:dyDescent="0.25">
      <c r="A19" s="12" t="s">
        <v>19</v>
      </c>
      <c r="B19" s="19">
        <v>4911465.3099999996</v>
      </c>
      <c r="C19" s="19">
        <v>4961367.32</v>
      </c>
      <c r="D19" s="19">
        <v>4937508.46</v>
      </c>
      <c r="E19" s="19">
        <v>4997680.99</v>
      </c>
      <c r="F19" s="19">
        <v>5031772.6900000004</v>
      </c>
      <c r="G19" s="19">
        <v>5058974.0999999996</v>
      </c>
      <c r="H19" s="19">
        <v>5117262.08</v>
      </c>
      <c r="I19" s="19">
        <v>10854921.710000001</v>
      </c>
      <c r="J19" s="19">
        <v>5447012.7300000004</v>
      </c>
      <c r="K19" s="19">
        <v>5475735.7400000002</v>
      </c>
      <c r="L19" s="19">
        <v>5565849.9699999997</v>
      </c>
      <c r="M19" s="19">
        <v>5484802.4000000004</v>
      </c>
      <c r="N19" s="19">
        <f t="shared" ref="N19:N21" si="1">SUM(B19:M19)</f>
        <v>67844353.5</v>
      </c>
      <c r="O19" s="14">
        <v>0</v>
      </c>
      <c r="P19" s="16"/>
      <c r="Q19" s="16"/>
      <c r="R19" s="17"/>
      <c r="S19" s="17"/>
      <c r="T19" s="17"/>
      <c r="U19" s="2"/>
      <c r="V19" s="2"/>
      <c r="W19" s="2"/>
      <c r="X19" s="2"/>
      <c r="Y19" s="2"/>
      <c r="Z19" s="2"/>
    </row>
    <row r="20" spans="1:26" ht="15.75" customHeight="1" x14ac:dyDescent="0.25">
      <c r="A20" s="18" t="s">
        <v>20</v>
      </c>
      <c r="B20" s="15">
        <v>3972623.59</v>
      </c>
      <c r="C20" s="15">
        <v>4015031.14</v>
      </c>
      <c r="D20" s="15">
        <v>3964072.25</v>
      </c>
      <c r="E20" s="15">
        <v>3992484.12</v>
      </c>
      <c r="F20" s="15">
        <v>4031338.92</v>
      </c>
      <c r="G20" s="15">
        <v>4062937.53</v>
      </c>
      <c r="H20" s="15">
        <v>4084434.78</v>
      </c>
      <c r="I20" s="15">
        <v>8870923.8599999994</v>
      </c>
      <c r="J20" s="15">
        <v>4419077.88</v>
      </c>
      <c r="K20" s="15">
        <v>4423805.2</v>
      </c>
      <c r="L20" s="15">
        <v>4423489.5599999996</v>
      </c>
      <c r="M20" s="15">
        <v>4423489.5599999996</v>
      </c>
      <c r="N20" s="15">
        <f t="shared" si="1"/>
        <v>54683708.390000015</v>
      </c>
      <c r="O20" s="14">
        <v>0</v>
      </c>
      <c r="P20" s="7"/>
      <c r="Q20" s="7"/>
      <c r="R20" s="1"/>
      <c r="S20" s="1"/>
      <c r="T20" s="1"/>
      <c r="U20" s="2"/>
      <c r="V20" s="2"/>
      <c r="W20" s="2"/>
      <c r="X20" s="2"/>
      <c r="Y20" s="2"/>
      <c r="Z20" s="2"/>
    </row>
    <row r="21" spans="1:26" ht="15.75" customHeight="1" x14ac:dyDescent="0.25">
      <c r="A21" s="18" t="s">
        <v>21</v>
      </c>
      <c r="B21" s="19">
        <v>938841.72</v>
      </c>
      <c r="C21" s="19">
        <v>946336.18</v>
      </c>
      <c r="D21" s="19">
        <v>973436.21</v>
      </c>
      <c r="E21" s="19">
        <v>1005196.87</v>
      </c>
      <c r="F21" s="19">
        <v>1000433.77</v>
      </c>
      <c r="G21" s="19">
        <v>996036.57</v>
      </c>
      <c r="H21" s="19">
        <v>1032827.3</v>
      </c>
      <c r="I21" s="19">
        <v>1983997.85</v>
      </c>
      <c r="J21" s="19">
        <v>1027934.85</v>
      </c>
      <c r="K21" s="19">
        <v>1051930.54</v>
      </c>
      <c r="L21" s="19">
        <v>1142360.4099999999</v>
      </c>
      <c r="M21" s="19">
        <v>1061312.8400000001</v>
      </c>
      <c r="N21" s="19">
        <f t="shared" si="1"/>
        <v>13160645.109999999</v>
      </c>
      <c r="O21" s="14">
        <v>0</v>
      </c>
      <c r="P21" s="7"/>
      <c r="Q21" s="7"/>
      <c r="R21" s="1"/>
      <c r="S21" s="1"/>
      <c r="T21" s="1"/>
      <c r="U21" s="2"/>
      <c r="V21" s="2"/>
      <c r="W21" s="2"/>
      <c r="X21" s="2"/>
      <c r="Y21" s="2"/>
      <c r="Z21" s="2"/>
    </row>
    <row r="22" spans="1:26" ht="15.75" customHeight="1" x14ac:dyDescent="0.25">
      <c r="A22" s="18" t="s">
        <v>22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4">
        <v>0</v>
      </c>
      <c r="P22" s="7"/>
      <c r="Q22" s="7"/>
      <c r="R22" s="1"/>
      <c r="S22" s="1"/>
      <c r="T22" s="1"/>
      <c r="U22" s="2"/>
      <c r="V22" s="2"/>
      <c r="W22" s="2"/>
      <c r="X22" s="2"/>
      <c r="Y22" s="2"/>
      <c r="Z22" s="2"/>
    </row>
    <row r="23" spans="1:26" ht="15.75" customHeight="1" x14ac:dyDescent="0.25">
      <c r="A23" s="18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4">
        <v>0</v>
      </c>
      <c r="P23" s="7"/>
      <c r="Q23" s="7"/>
      <c r="R23" s="1"/>
      <c r="S23" s="1"/>
      <c r="T23" s="1"/>
      <c r="U23" s="2"/>
      <c r="V23" s="2"/>
      <c r="W23" s="2"/>
      <c r="X23" s="2"/>
      <c r="Y23" s="2"/>
      <c r="Z23" s="2"/>
    </row>
    <row r="24" spans="1:26" ht="15.75" customHeight="1" x14ac:dyDescent="0.25">
      <c r="A24" s="12" t="s">
        <v>24</v>
      </c>
      <c r="B24" s="19">
        <v>5205563.6500000004</v>
      </c>
      <c r="C24" s="19">
        <v>5058335.7699999996</v>
      </c>
      <c r="D24" s="19">
        <v>5030540.88</v>
      </c>
      <c r="E24" s="19">
        <v>5090936.67</v>
      </c>
      <c r="F24" s="19">
        <v>5062148.08</v>
      </c>
      <c r="G24" s="19">
        <v>5089398.09</v>
      </c>
      <c r="H24" s="19">
        <v>5176921.03</v>
      </c>
      <c r="I24" s="19">
        <v>10854921.710000001</v>
      </c>
      <c r="J24" s="19">
        <v>5447012.7300000004</v>
      </c>
      <c r="K24" s="19">
        <v>5475735.7400000002</v>
      </c>
      <c r="L24" s="19">
        <v>5565849.9699999997</v>
      </c>
      <c r="M24" s="19">
        <v>5484802.4000000004</v>
      </c>
      <c r="N24" s="19">
        <f>SUM(B24:M24)</f>
        <v>68542166.719999999</v>
      </c>
      <c r="O24" s="14">
        <v>0</v>
      </c>
      <c r="P24" s="7"/>
      <c r="Q24" s="7"/>
      <c r="R24" s="1"/>
      <c r="S24" s="1"/>
      <c r="T24" s="1"/>
      <c r="U24" s="2"/>
      <c r="V24" s="2"/>
      <c r="W24" s="2"/>
      <c r="X24" s="2"/>
      <c r="Y24" s="2"/>
      <c r="Z24" s="2"/>
    </row>
    <row r="25" spans="1:26" ht="15.75" customHeight="1" x14ac:dyDescent="0.25">
      <c r="A25" s="18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4">
        <v>0</v>
      </c>
      <c r="P25" s="7"/>
      <c r="Q25" s="7"/>
      <c r="R25" s="1"/>
      <c r="S25" s="1"/>
      <c r="T25" s="1"/>
      <c r="U25" s="2"/>
      <c r="V25" s="2"/>
      <c r="W25" s="2"/>
      <c r="X25" s="2"/>
      <c r="Y25" s="2"/>
      <c r="Z25" s="2"/>
    </row>
    <row r="26" spans="1:26" ht="15.75" customHeight="1" x14ac:dyDescent="0.25">
      <c r="A26" s="18" t="s">
        <v>26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4">
        <v>0</v>
      </c>
      <c r="P26" s="7"/>
      <c r="Q26" s="7"/>
      <c r="R26" s="1"/>
      <c r="S26" s="1"/>
      <c r="T26" s="1"/>
      <c r="U26" s="2"/>
      <c r="V26" s="2"/>
      <c r="W26" s="2"/>
      <c r="X26" s="2"/>
      <c r="Y26" s="2"/>
      <c r="Z26" s="2"/>
    </row>
    <row r="27" spans="1:26" ht="15.75" customHeight="1" x14ac:dyDescent="0.25">
      <c r="A27" s="18" t="s">
        <v>27</v>
      </c>
      <c r="B27" s="19">
        <v>294098.34000000003</v>
      </c>
      <c r="C27" s="19">
        <v>96968.45</v>
      </c>
      <c r="D27" s="19">
        <v>93032.42</v>
      </c>
      <c r="E27" s="19">
        <v>93255.679999999993</v>
      </c>
      <c r="F27" s="19">
        <v>30375.39</v>
      </c>
      <c r="G27" s="19">
        <v>30423.99</v>
      </c>
      <c r="H27" s="19">
        <v>59658.95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f t="shared" ref="N27:N29" si="2">SUM(B27:M27)</f>
        <v>697813.22</v>
      </c>
      <c r="O27" s="14">
        <v>0</v>
      </c>
      <c r="P27" s="7"/>
      <c r="Q27" s="7"/>
      <c r="R27" s="1"/>
      <c r="S27" s="1"/>
      <c r="T27" s="1"/>
      <c r="U27" s="2"/>
      <c r="V27" s="2"/>
      <c r="W27" s="2"/>
      <c r="X27" s="2"/>
      <c r="Y27" s="2"/>
      <c r="Z27" s="2"/>
    </row>
    <row r="28" spans="1:26" ht="15.75" customHeight="1" x14ac:dyDescent="0.25">
      <c r="A28" s="18" t="s">
        <v>28</v>
      </c>
      <c r="B28" s="19">
        <v>4911465.3099999996</v>
      </c>
      <c r="C28" s="19">
        <v>4961367.32</v>
      </c>
      <c r="D28" s="19">
        <v>4937508.46</v>
      </c>
      <c r="E28" s="19">
        <v>4997680.99</v>
      </c>
      <c r="F28" s="19">
        <v>5031772.6900000004</v>
      </c>
      <c r="G28" s="19">
        <v>5058974.0999999996</v>
      </c>
      <c r="H28" s="19">
        <v>5117262.08</v>
      </c>
      <c r="I28" s="19">
        <v>10854921.710000001</v>
      </c>
      <c r="J28" s="19">
        <v>5447012.7300000004</v>
      </c>
      <c r="K28" s="19">
        <v>5475735.7400000002</v>
      </c>
      <c r="L28" s="19">
        <v>5565849.9699999997</v>
      </c>
      <c r="M28" s="19">
        <v>5484802.4000000004</v>
      </c>
      <c r="N28" s="19">
        <f t="shared" si="2"/>
        <v>67844353.5</v>
      </c>
      <c r="O28" s="14">
        <v>0</v>
      </c>
      <c r="P28" s="7"/>
      <c r="Q28" s="7"/>
      <c r="R28" s="1"/>
      <c r="S28" s="1"/>
      <c r="T28" s="1"/>
      <c r="U28" s="2"/>
      <c r="V28" s="2"/>
      <c r="W28" s="2"/>
      <c r="X28" s="2"/>
      <c r="Y28" s="2"/>
      <c r="Z28" s="2"/>
    </row>
    <row r="29" spans="1:26" ht="15.75" customHeight="1" x14ac:dyDescent="0.25">
      <c r="A29" s="20" t="s">
        <v>29</v>
      </c>
      <c r="B29" s="21">
        <v>20059803.850000001</v>
      </c>
      <c r="C29" s="21">
        <v>21515123.73</v>
      </c>
      <c r="D29" s="21">
        <v>21409659.27</v>
      </c>
      <c r="E29" s="21">
        <v>21660183.16</v>
      </c>
      <c r="F29" s="21">
        <v>21380562.629999999</v>
      </c>
      <c r="G29" s="21">
        <v>21368468.68</v>
      </c>
      <c r="H29" s="21">
        <v>21252865.710000001</v>
      </c>
      <c r="I29" s="21">
        <v>41534211.359999999</v>
      </c>
      <c r="J29" s="21">
        <v>20817459.969999999</v>
      </c>
      <c r="K29" s="21">
        <v>20825871.010000002</v>
      </c>
      <c r="L29" s="21">
        <v>20836464</v>
      </c>
      <c r="M29" s="21">
        <v>20848854.850000001</v>
      </c>
      <c r="N29" s="21">
        <f t="shared" si="2"/>
        <v>273509528.21999997</v>
      </c>
      <c r="O29" s="22">
        <v>0</v>
      </c>
      <c r="P29" s="7"/>
      <c r="Q29" s="7"/>
      <c r="R29" s="1"/>
      <c r="S29" s="1"/>
      <c r="T29" s="1"/>
      <c r="U29" s="2"/>
      <c r="V29" s="2"/>
      <c r="W29" s="2"/>
      <c r="X29" s="2"/>
      <c r="Y29" s="2"/>
      <c r="Z29" s="2"/>
    </row>
    <row r="30" spans="1:26" ht="15.75" customHeight="1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6"/>
      <c r="P30" s="7"/>
      <c r="Q30" s="7"/>
      <c r="R30" s="1"/>
      <c r="S30" s="1"/>
      <c r="T30" s="1"/>
      <c r="U30" s="2"/>
      <c r="V30" s="2"/>
      <c r="W30" s="2"/>
      <c r="X30" s="2"/>
      <c r="Y30" s="2"/>
      <c r="Z30" s="2"/>
    </row>
    <row r="31" spans="1:26" ht="21.75" customHeight="1" x14ac:dyDescent="0.25">
      <c r="A31" s="27" t="s">
        <v>30</v>
      </c>
      <c r="B31" s="28" t="s">
        <v>31</v>
      </c>
      <c r="C31" s="29" t="s">
        <v>32</v>
      </c>
      <c r="D31" s="2"/>
      <c r="E31" s="30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7"/>
      <c r="Q31" s="7"/>
      <c r="R31" s="1"/>
      <c r="S31" s="1"/>
      <c r="T31" s="1"/>
      <c r="U31" s="2"/>
      <c r="V31" s="2"/>
      <c r="W31" s="2"/>
      <c r="X31" s="2"/>
      <c r="Y31" s="2"/>
      <c r="Z31" s="2"/>
    </row>
    <row r="32" spans="1:26" ht="15.75" customHeight="1" x14ac:dyDescent="0.25">
      <c r="A32" s="31" t="s">
        <v>33</v>
      </c>
      <c r="B32" s="32">
        <v>22257221788.860001</v>
      </c>
      <c r="C32" s="33"/>
      <c r="D32" s="2"/>
      <c r="E32" s="24"/>
      <c r="F32" s="34"/>
      <c r="G32" s="25"/>
      <c r="H32" s="25"/>
      <c r="I32" s="25"/>
      <c r="J32" s="25"/>
      <c r="K32" s="25"/>
      <c r="L32" s="35"/>
      <c r="M32" s="25"/>
      <c r="N32" s="35"/>
      <c r="O32" s="26"/>
      <c r="P32" s="7"/>
      <c r="Q32" s="7"/>
      <c r="R32" s="1"/>
      <c r="S32" s="1"/>
      <c r="T32" s="1"/>
      <c r="U32" s="2"/>
      <c r="V32" s="2"/>
      <c r="W32" s="2"/>
      <c r="X32" s="2"/>
      <c r="Y32" s="2"/>
      <c r="Z32" s="2"/>
    </row>
    <row r="33" spans="1:26" ht="15.75" customHeight="1" x14ac:dyDescent="0.25">
      <c r="A33" s="31" t="s">
        <v>34</v>
      </c>
      <c r="B33" s="32">
        <v>1044099.6</v>
      </c>
      <c r="C33" s="33"/>
      <c r="D33" s="2"/>
      <c r="E33" s="36"/>
      <c r="F33" s="34"/>
      <c r="G33" s="25"/>
      <c r="H33" s="25"/>
      <c r="I33" s="25"/>
      <c r="J33" s="25"/>
      <c r="K33" s="25"/>
      <c r="L33" s="25"/>
      <c r="M33" s="25"/>
      <c r="N33" s="25"/>
      <c r="O33" s="26"/>
      <c r="P33" s="7"/>
      <c r="Q33" s="7"/>
      <c r="R33" s="1"/>
      <c r="S33" s="1"/>
      <c r="T33" s="1"/>
      <c r="U33" s="2"/>
      <c r="V33" s="2"/>
      <c r="W33" s="2"/>
      <c r="X33" s="2"/>
      <c r="Y33" s="2"/>
      <c r="Z33" s="2"/>
    </row>
    <row r="34" spans="1:26" ht="15.75" customHeight="1" x14ac:dyDescent="0.25">
      <c r="A34" s="31" t="s">
        <v>35</v>
      </c>
      <c r="B34" s="32">
        <f>B32-B33</f>
        <v>22256177689.260002</v>
      </c>
      <c r="C34" s="33"/>
      <c r="D34" s="2"/>
      <c r="E34" s="36"/>
      <c r="F34" s="34"/>
      <c r="G34" s="34"/>
      <c r="H34" s="25"/>
      <c r="I34" s="25"/>
      <c r="J34" s="25"/>
      <c r="K34" s="25"/>
      <c r="L34" s="25"/>
      <c r="M34" s="25"/>
      <c r="N34" s="25"/>
      <c r="O34" s="26"/>
      <c r="P34" s="7"/>
      <c r="Q34" s="7"/>
      <c r="R34" s="1"/>
      <c r="S34" s="1"/>
      <c r="T34" s="1"/>
      <c r="U34" s="2"/>
      <c r="V34" s="2"/>
      <c r="W34" s="2"/>
      <c r="X34" s="2"/>
      <c r="Y34" s="2"/>
      <c r="Z34" s="2"/>
    </row>
    <row r="35" spans="1:26" ht="15.75" customHeight="1" x14ac:dyDescent="0.25">
      <c r="A35" s="37" t="s">
        <v>36</v>
      </c>
      <c r="B35" s="38">
        <f>N29</f>
        <v>273509528.21999997</v>
      </c>
      <c r="C35" s="39">
        <f>TRUNC((B35/B34)*100,4)</f>
        <v>1.2289000000000001</v>
      </c>
      <c r="D35" s="2"/>
      <c r="E35" s="30"/>
      <c r="F35" s="40"/>
      <c r="G35" s="25"/>
      <c r="H35" s="25"/>
      <c r="I35" s="25"/>
      <c r="J35" s="25"/>
      <c r="K35" s="25"/>
      <c r="L35" s="25"/>
      <c r="M35" s="25"/>
      <c r="N35" s="25"/>
      <c r="O35" s="26"/>
      <c r="P35" s="7"/>
      <c r="Q35" s="7"/>
      <c r="R35" s="1"/>
      <c r="S35" s="1"/>
      <c r="T35" s="1"/>
      <c r="U35" s="2"/>
      <c r="V35" s="2"/>
      <c r="W35" s="2"/>
      <c r="X35" s="2"/>
      <c r="Y35" s="2"/>
      <c r="Z35" s="2"/>
    </row>
    <row r="36" spans="1:26" ht="15.75" customHeight="1" x14ac:dyDescent="0.25">
      <c r="A36" s="31" t="s">
        <v>37</v>
      </c>
      <c r="B36" s="32">
        <f t="shared" ref="B36:B38" si="3">$B$34*C36/100</f>
        <v>347196371.94979256</v>
      </c>
      <c r="C36" s="33">
        <v>1.5599999999880325</v>
      </c>
      <c r="D36" s="2"/>
      <c r="E36" s="24"/>
      <c r="F36" s="34"/>
      <c r="G36" s="25"/>
      <c r="H36" s="25"/>
      <c r="I36" s="25"/>
      <c r="J36" s="25"/>
      <c r="K36" s="25"/>
      <c r="L36" s="25"/>
      <c r="M36" s="25"/>
      <c r="N36" s="25"/>
      <c r="O36" s="26"/>
      <c r="P36" s="7"/>
      <c r="Q36" s="7"/>
      <c r="R36" s="1"/>
      <c r="S36" s="1"/>
      <c r="T36" s="1"/>
      <c r="U36" s="2"/>
      <c r="V36" s="2"/>
      <c r="W36" s="2"/>
      <c r="X36" s="2"/>
      <c r="Y36" s="2"/>
      <c r="Z36" s="2"/>
    </row>
    <row r="37" spans="1:26" ht="15.75" customHeight="1" x14ac:dyDescent="0.25">
      <c r="A37" s="31" t="s">
        <v>38</v>
      </c>
      <c r="B37" s="32">
        <f t="shared" si="3"/>
        <v>329836553.35483325</v>
      </c>
      <c r="C37" s="33">
        <v>1.482</v>
      </c>
      <c r="D37" s="2"/>
      <c r="E37" s="24"/>
      <c r="F37" s="34"/>
      <c r="G37" s="25"/>
      <c r="H37" s="25"/>
      <c r="I37" s="25"/>
      <c r="J37" s="25"/>
      <c r="K37" s="25"/>
      <c r="L37" s="25"/>
      <c r="M37" s="25"/>
      <c r="N37" s="25"/>
      <c r="O37" s="26"/>
      <c r="P37" s="7"/>
      <c r="Q37" s="7"/>
      <c r="R37" s="1"/>
      <c r="S37" s="1"/>
      <c r="T37" s="1"/>
      <c r="U37" s="2"/>
      <c r="V37" s="2"/>
      <c r="W37" s="2"/>
      <c r="X37" s="2"/>
      <c r="Y37" s="2"/>
      <c r="Z37" s="2"/>
    </row>
    <row r="38" spans="1:26" ht="15.75" customHeight="1" x14ac:dyDescent="0.25">
      <c r="A38" s="31" t="s">
        <v>39</v>
      </c>
      <c r="B38" s="32">
        <f t="shared" si="3"/>
        <v>312476734.75721049</v>
      </c>
      <c r="C38" s="33">
        <v>1.4040000000000001</v>
      </c>
      <c r="D38" s="2"/>
      <c r="E38" s="30"/>
      <c r="F38" s="34"/>
      <c r="G38" s="25"/>
      <c r="H38" s="25"/>
      <c r="I38" s="25"/>
      <c r="J38" s="25"/>
      <c r="K38" s="25"/>
      <c r="L38" s="25"/>
      <c r="M38" s="25"/>
      <c r="N38" s="25"/>
      <c r="O38" s="26"/>
      <c r="P38" s="7"/>
      <c r="Q38" s="7"/>
      <c r="R38" s="1"/>
      <c r="S38" s="1"/>
      <c r="T38" s="1"/>
      <c r="U38" s="2"/>
      <c r="V38" s="2"/>
      <c r="W38" s="2"/>
      <c r="X38" s="2"/>
      <c r="Y38" s="2"/>
      <c r="Z38" s="2"/>
    </row>
    <row r="39" spans="1:26" ht="9" customHeight="1" x14ac:dyDescent="0.25">
      <c r="A39" s="4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7"/>
      <c r="Q39" s="7"/>
      <c r="R39" s="1"/>
      <c r="S39" s="1"/>
      <c r="T39" s="1"/>
      <c r="U39" s="2"/>
      <c r="V39" s="2"/>
      <c r="W39" s="2"/>
      <c r="X39" s="2"/>
      <c r="Y39" s="2"/>
      <c r="Z39" s="2"/>
    </row>
    <row r="40" spans="1:26" ht="10.5" customHeight="1" x14ac:dyDescent="0.25">
      <c r="A40" s="42" t="s">
        <v>40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7"/>
      <c r="Q40" s="7"/>
      <c r="R40" s="1"/>
      <c r="S40" s="1"/>
      <c r="T40" s="1"/>
      <c r="U40" s="2"/>
      <c r="V40" s="2"/>
      <c r="W40" s="2"/>
      <c r="X40" s="2"/>
      <c r="Y40" s="2"/>
      <c r="Z40" s="2"/>
    </row>
    <row r="41" spans="1:26" ht="11.25" customHeight="1" x14ac:dyDescent="0.25">
      <c r="A41" s="42" t="s">
        <v>41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7"/>
      <c r="Q41" s="7"/>
      <c r="R41" s="1"/>
      <c r="S41" s="1"/>
      <c r="T41" s="1"/>
      <c r="U41" s="2"/>
      <c r="V41" s="2"/>
      <c r="W41" s="2"/>
      <c r="X41" s="2"/>
      <c r="Y41" s="2"/>
      <c r="Z41" s="2"/>
    </row>
    <row r="42" spans="1:26" ht="9.75" customHeight="1" x14ac:dyDescent="0.25">
      <c r="A42" s="42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7"/>
      <c r="Q42" s="7"/>
      <c r="R42" s="1"/>
      <c r="S42" s="1"/>
      <c r="T42" s="1"/>
      <c r="U42" s="2"/>
      <c r="V42" s="2"/>
      <c r="W42" s="2"/>
      <c r="X42" s="2"/>
      <c r="Y42" s="2"/>
      <c r="Z42" s="2"/>
    </row>
    <row r="43" spans="1:26" ht="10.5" customHeight="1" x14ac:dyDescent="0.2">
      <c r="A43" s="42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3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</row>
    <row r="44" spans="1:26" ht="15.75" customHeight="1" x14ac:dyDescent="0.2">
      <c r="A44" s="44" t="s">
        <v>44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</row>
    <row r="45" spans="1:26" ht="40.5" customHeight="1" x14ac:dyDescent="0.2">
      <c r="A45" s="77" t="s">
        <v>45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</row>
    <row r="46" spans="1:26" ht="12.75" customHeight="1" x14ac:dyDescent="0.2">
      <c r="A46" s="77" t="s">
        <v>46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</row>
    <row r="47" spans="1:26" ht="185.25" customHeight="1" x14ac:dyDescent="0.2">
      <c r="A47" s="77" t="s">
        <v>47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</row>
    <row r="48" spans="1:26" ht="12.75" customHeight="1" x14ac:dyDescent="0.2">
      <c r="A48" s="77" t="s">
        <v>48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</row>
    <row r="49" spans="1:26" ht="12.75" customHeight="1" x14ac:dyDescent="0.2">
      <c r="A49" s="80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</row>
    <row r="50" spans="1:26" ht="17.25" customHeight="1" x14ac:dyDescent="0.2">
      <c r="A50" s="80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</row>
    <row r="51" spans="1:26" ht="11.25" customHeight="1" x14ac:dyDescent="0.2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</row>
    <row r="52" spans="1:26" ht="12" customHeight="1" x14ac:dyDescent="0.2">
      <c r="A52" s="50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3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</row>
    <row r="53" spans="1:26" ht="15.75" customHeight="1" x14ac:dyDescent="0.2">
      <c r="A53" s="51" t="s">
        <v>50</v>
      </c>
      <c r="B53" s="52">
        <v>273509508.22000003</v>
      </c>
      <c r="C53" s="53" t="s">
        <v>51</v>
      </c>
      <c r="D53" s="54"/>
      <c r="E53" s="54"/>
      <c r="F53" s="54"/>
      <c r="G53" s="54"/>
      <c r="H53" s="54"/>
      <c r="I53" s="1"/>
      <c r="J53" s="1"/>
      <c r="K53" s="1"/>
      <c r="L53" s="1"/>
      <c r="M53" s="1"/>
      <c r="N53" s="1"/>
      <c r="O53" s="43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</row>
    <row r="54" spans="1:26" ht="15.75" customHeight="1" x14ac:dyDescent="0.2">
      <c r="A54" s="55" t="s">
        <v>52</v>
      </c>
      <c r="B54" s="56">
        <v>-529621.6</v>
      </c>
      <c r="C54" s="57"/>
      <c r="D54" s="54"/>
      <c r="E54" s="54"/>
      <c r="F54" s="54"/>
      <c r="G54" s="54"/>
      <c r="H54" s="54"/>
      <c r="I54" s="1"/>
      <c r="J54" s="1"/>
      <c r="K54" s="1"/>
      <c r="L54" s="1"/>
      <c r="M54" s="1"/>
      <c r="N54" s="1"/>
      <c r="O54" s="43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</row>
    <row r="55" spans="1:26" ht="15.75" customHeight="1" x14ac:dyDescent="0.2">
      <c r="A55" s="55" t="s">
        <v>53</v>
      </c>
      <c r="B55" s="56">
        <v>1617823.79</v>
      </c>
      <c r="C55" s="57"/>
      <c r="D55" s="54"/>
      <c r="E55" s="54"/>
      <c r="F55" s="54"/>
      <c r="G55" s="54"/>
      <c r="H55" s="54"/>
      <c r="I55" s="1"/>
      <c r="J55" s="1"/>
      <c r="K55" s="1"/>
      <c r="L55" s="1"/>
      <c r="M55" s="1"/>
      <c r="N55" s="1"/>
      <c r="O55" s="43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</row>
    <row r="56" spans="1:26" ht="15.75" customHeight="1" x14ac:dyDescent="0.2">
      <c r="A56" s="51" t="s">
        <v>54</v>
      </c>
      <c r="B56" s="58">
        <v>1088202.19</v>
      </c>
      <c r="C56" s="53" t="s">
        <v>55</v>
      </c>
      <c r="D56" s="54"/>
      <c r="E56" s="54"/>
      <c r="F56" s="54"/>
      <c r="G56" s="54"/>
      <c r="H56" s="54"/>
      <c r="I56" s="1"/>
      <c r="J56" s="1"/>
      <c r="K56" s="1"/>
      <c r="L56" s="1"/>
      <c r="M56" s="1"/>
      <c r="N56" s="1"/>
      <c r="O56" s="43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</row>
    <row r="57" spans="1:26" ht="15.75" customHeight="1" x14ac:dyDescent="0.2">
      <c r="A57" s="55" t="s">
        <v>56</v>
      </c>
      <c r="B57" s="56">
        <v>11671.93</v>
      </c>
      <c r="C57" s="57"/>
      <c r="D57" s="54"/>
      <c r="E57" s="54"/>
      <c r="F57" s="54"/>
      <c r="G57" s="54"/>
      <c r="H57" s="54"/>
      <c r="I57" s="1"/>
      <c r="J57" s="1"/>
      <c r="K57" s="1"/>
      <c r="L57" s="1"/>
      <c r="M57" s="1"/>
      <c r="N57" s="1"/>
      <c r="O57" s="43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</row>
    <row r="58" spans="1:26" ht="15.75" customHeight="1" x14ac:dyDescent="0.2">
      <c r="A58" s="51" t="s">
        <v>57</v>
      </c>
      <c r="B58" s="58">
        <v>1099874.1200000001</v>
      </c>
      <c r="C58" s="57" t="s">
        <v>58</v>
      </c>
      <c r="D58" s="54"/>
      <c r="E58" s="54"/>
      <c r="F58" s="54"/>
      <c r="G58" s="54"/>
      <c r="H58" s="54"/>
      <c r="I58" s="1"/>
      <c r="J58" s="1"/>
      <c r="K58" s="1"/>
      <c r="L58" s="1"/>
      <c r="M58" s="1"/>
      <c r="N58" s="1"/>
      <c r="O58" s="43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</row>
    <row r="59" spans="1:26" ht="18" customHeight="1" x14ac:dyDescent="0.2">
      <c r="A59" s="55" t="s">
        <v>59</v>
      </c>
      <c r="B59" s="59">
        <v>274609402.33999997</v>
      </c>
      <c r="C59" s="57" t="s">
        <v>60</v>
      </c>
      <c r="D59" s="54"/>
      <c r="E59" s="54"/>
      <c r="F59" s="54"/>
      <c r="G59" s="54"/>
      <c r="H59" s="54"/>
      <c r="I59" s="1"/>
      <c r="J59" s="1"/>
      <c r="K59" s="1"/>
      <c r="L59" s="1"/>
      <c r="M59" s="1"/>
      <c r="N59" s="1"/>
      <c r="O59" s="43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</row>
    <row r="60" spans="1:26" ht="15.75" customHeight="1" x14ac:dyDescent="0.2">
      <c r="A60" s="55" t="s">
        <v>61</v>
      </c>
      <c r="B60" s="56">
        <v>9298716.3699999992</v>
      </c>
      <c r="C60" s="57" t="s">
        <v>62</v>
      </c>
      <c r="D60" s="54"/>
      <c r="E60" s="54"/>
      <c r="F60" s="54"/>
      <c r="G60" s="54"/>
      <c r="H60" s="54"/>
      <c r="I60" s="1"/>
      <c r="J60" s="1"/>
      <c r="K60" s="1"/>
      <c r="L60" s="1"/>
      <c r="M60" s="1"/>
      <c r="N60" s="1"/>
      <c r="O60" s="43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</row>
    <row r="61" spans="1:26" ht="22.5" customHeight="1" x14ac:dyDescent="0.2">
      <c r="A61" s="55" t="s">
        <v>63</v>
      </c>
      <c r="B61" s="59">
        <f>B59+B60</f>
        <v>283908118.70999998</v>
      </c>
      <c r="C61" s="57" t="s">
        <v>64</v>
      </c>
      <c r="D61" s="54"/>
      <c r="E61" s="54"/>
      <c r="F61" s="54"/>
      <c r="G61" s="54"/>
      <c r="H61" s="54"/>
      <c r="I61" s="1"/>
      <c r="J61" s="1"/>
      <c r="K61" s="1"/>
      <c r="L61" s="1"/>
      <c r="M61" s="1"/>
      <c r="N61" s="1"/>
      <c r="O61" s="43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</row>
    <row r="62" spans="1:26" ht="15.75" customHeight="1" x14ac:dyDescent="0.2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</row>
    <row r="63" spans="1:26" ht="15.75" customHeight="1" x14ac:dyDescent="0.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</row>
    <row r="64" spans="1:26" ht="15.75" customHeight="1" x14ac:dyDescent="0.2">
      <c r="A64" s="66" t="s">
        <v>65</v>
      </c>
      <c r="B64" s="1" t="s">
        <v>66</v>
      </c>
      <c r="C64" s="1"/>
      <c r="D64" s="1"/>
      <c r="E64" s="2" t="s">
        <v>67</v>
      </c>
      <c r="G64" s="1"/>
      <c r="H64" s="1" t="s">
        <v>68</v>
      </c>
      <c r="J64" s="64"/>
      <c r="L64" s="64"/>
      <c r="M64" s="64"/>
      <c r="N64" s="64"/>
      <c r="O64" s="65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</row>
    <row r="65" spans="1:26" ht="15.75" customHeight="1" x14ac:dyDescent="0.2">
      <c r="A65" s="66" t="s">
        <v>69</v>
      </c>
      <c r="B65" s="1" t="s">
        <v>70</v>
      </c>
      <c r="C65" s="1"/>
      <c r="D65" s="1"/>
      <c r="E65" s="1" t="s">
        <v>71</v>
      </c>
      <c r="G65" s="1"/>
      <c r="H65" s="1" t="s">
        <v>72</v>
      </c>
      <c r="J65" s="1"/>
      <c r="L65" s="64"/>
      <c r="M65" s="64"/>
      <c r="N65" s="64"/>
      <c r="O65" s="65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</row>
    <row r="66" spans="1:26" ht="15.75" customHeight="1" x14ac:dyDescent="0.2">
      <c r="A66" s="67"/>
      <c r="B66" s="1"/>
      <c r="C66" s="1"/>
      <c r="D66" s="1"/>
      <c r="E66" s="1"/>
      <c r="G66" s="1"/>
      <c r="H66" s="1" t="s">
        <v>73</v>
      </c>
      <c r="I66" s="64"/>
      <c r="J66" s="64"/>
      <c r="L66" s="64"/>
      <c r="M66" s="64"/>
      <c r="N66" s="64"/>
      <c r="O66" s="65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</row>
    <row r="67" spans="1:26" ht="15.75" customHeight="1" x14ac:dyDescent="0.2">
      <c r="A67" s="68"/>
      <c r="B67" s="69"/>
      <c r="C67" s="69"/>
      <c r="D67" s="69"/>
      <c r="E67" s="69"/>
      <c r="F67" s="69"/>
      <c r="G67" s="69"/>
      <c r="H67" s="69"/>
      <c r="I67" s="61"/>
      <c r="J67" s="61"/>
      <c r="K67" s="61"/>
      <c r="L67" s="61"/>
      <c r="M67" s="61"/>
      <c r="N67" s="61"/>
      <c r="O67" s="62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2"/>
      <c r="W220" s="2"/>
      <c r="X220" s="2"/>
      <c r="Y220" s="2"/>
      <c r="Z220" s="2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2"/>
      <c r="W221" s="2"/>
      <c r="X221" s="2"/>
      <c r="Y221" s="2"/>
      <c r="Z221" s="2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2"/>
      <c r="W222" s="2"/>
      <c r="X222" s="2"/>
      <c r="Y222" s="2"/>
      <c r="Z222" s="2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2"/>
      <c r="W223" s="2"/>
      <c r="X223" s="2"/>
      <c r="Y223" s="2"/>
      <c r="Z223" s="2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2"/>
      <c r="W224" s="2"/>
      <c r="X224" s="2"/>
      <c r="Y224" s="2"/>
      <c r="Z224" s="2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2"/>
      <c r="W225" s="2"/>
      <c r="X225" s="2"/>
      <c r="Y225" s="2"/>
      <c r="Z225" s="2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2"/>
      <c r="W226" s="2"/>
      <c r="X226" s="2"/>
      <c r="Y226" s="2"/>
      <c r="Z226" s="2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2"/>
      <c r="W227" s="2"/>
      <c r="X227" s="2"/>
      <c r="Y227" s="2"/>
      <c r="Z227" s="2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2"/>
      <c r="W228" s="2"/>
      <c r="X228" s="2"/>
      <c r="Y228" s="2"/>
      <c r="Z228" s="2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2"/>
      <c r="W229" s="2"/>
      <c r="X229" s="2"/>
      <c r="Y229" s="2"/>
      <c r="Z229" s="2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2"/>
      <c r="W231" s="2"/>
      <c r="X231" s="2"/>
      <c r="Y231" s="2"/>
      <c r="Z231" s="2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2"/>
      <c r="W232" s="2"/>
      <c r="X232" s="2"/>
      <c r="Y232" s="2"/>
      <c r="Z232" s="2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2"/>
      <c r="W233" s="2"/>
      <c r="X233" s="2"/>
      <c r="Y233" s="2"/>
      <c r="Z233" s="2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2"/>
      <c r="W234" s="2"/>
      <c r="X234" s="2"/>
      <c r="Y234" s="2"/>
      <c r="Z234" s="2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2"/>
      <c r="W235" s="2"/>
      <c r="X235" s="2"/>
      <c r="Y235" s="2"/>
      <c r="Z235" s="2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2"/>
      <c r="W236" s="2"/>
      <c r="X236" s="2"/>
      <c r="Y236" s="2"/>
      <c r="Z236" s="2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2"/>
      <c r="W237" s="2"/>
      <c r="X237" s="2"/>
      <c r="Y237" s="2"/>
      <c r="Z237" s="2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2"/>
      <c r="W238" s="2"/>
      <c r="X238" s="2"/>
      <c r="Y238" s="2"/>
      <c r="Z238" s="2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2"/>
      <c r="W239" s="2"/>
      <c r="X239" s="2"/>
      <c r="Y239" s="2"/>
      <c r="Z239" s="2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2"/>
      <c r="W240" s="2"/>
      <c r="X240" s="2"/>
      <c r="Y240" s="2"/>
      <c r="Z240" s="2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2"/>
      <c r="W241" s="2"/>
      <c r="X241" s="2"/>
      <c r="Y241" s="2"/>
      <c r="Z241" s="2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2"/>
      <c r="W242" s="2"/>
      <c r="X242" s="2"/>
      <c r="Y242" s="2"/>
      <c r="Z242" s="2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2"/>
      <c r="W243" s="2"/>
      <c r="X243" s="2"/>
      <c r="Y243" s="2"/>
      <c r="Z243" s="2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2"/>
      <c r="W244" s="2"/>
      <c r="X244" s="2"/>
      <c r="Y244" s="2"/>
      <c r="Z244" s="2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2"/>
      <c r="W245" s="2"/>
      <c r="X245" s="2"/>
      <c r="Y245" s="2"/>
      <c r="Z245" s="2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2"/>
      <c r="W246" s="2"/>
      <c r="X246" s="2"/>
      <c r="Y246" s="2"/>
      <c r="Z246" s="2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2"/>
      <c r="W247" s="2"/>
      <c r="X247" s="2"/>
      <c r="Y247" s="2"/>
      <c r="Z247" s="2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2"/>
      <c r="W248" s="2"/>
      <c r="X248" s="2"/>
      <c r="Y248" s="2"/>
      <c r="Z248" s="2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2"/>
      <c r="W249" s="2"/>
      <c r="X249" s="2"/>
      <c r="Y249" s="2"/>
      <c r="Z249" s="2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2"/>
      <c r="W250" s="2"/>
      <c r="X250" s="2"/>
      <c r="Y250" s="2"/>
      <c r="Z250" s="2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2"/>
      <c r="W251" s="2"/>
      <c r="X251" s="2"/>
      <c r="Y251" s="2"/>
      <c r="Z251" s="2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2"/>
      <c r="W252" s="2"/>
      <c r="X252" s="2"/>
      <c r="Y252" s="2"/>
      <c r="Z252" s="2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2"/>
      <c r="W253" s="2"/>
      <c r="X253" s="2"/>
      <c r="Y253" s="2"/>
      <c r="Z253" s="2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2"/>
      <c r="W254" s="2"/>
      <c r="X254" s="2"/>
      <c r="Y254" s="2"/>
      <c r="Z254" s="2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2"/>
      <c r="W255" s="2"/>
      <c r="X255" s="2"/>
      <c r="Y255" s="2"/>
      <c r="Z255" s="2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2"/>
      <c r="W256" s="2"/>
      <c r="X256" s="2"/>
      <c r="Y256" s="2"/>
      <c r="Z256" s="2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2"/>
      <c r="W257" s="2"/>
      <c r="X257" s="2"/>
      <c r="Y257" s="2"/>
      <c r="Z257" s="2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2"/>
      <c r="W258" s="2"/>
      <c r="X258" s="2"/>
      <c r="Y258" s="2"/>
      <c r="Z258" s="2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2"/>
      <c r="W259" s="2"/>
      <c r="X259" s="2"/>
      <c r="Y259" s="2"/>
      <c r="Z259" s="2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2"/>
      <c r="W260" s="2"/>
      <c r="X260" s="2"/>
      <c r="Y260" s="2"/>
      <c r="Z260" s="2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2"/>
      <c r="W261" s="2"/>
      <c r="X261" s="2"/>
      <c r="Y261" s="2"/>
      <c r="Z261" s="2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2"/>
      <c r="W262" s="2"/>
      <c r="X262" s="2"/>
      <c r="Y262" s="2"/>
      <c r="Z262" s="2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2"/>
      <c r="W263" s="2"/>
      <c r="X263" s="2"/>
      <c r="Y263" s="2"/>
      <c r="Z263" s="2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2"/>
      <c r="W264" s="2"/>
      <c r="X264" s="2"/>
      <c r="Y264" s="2"/>
      <c r="Z264" s="2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2"/>
      <c r="W265" s="2"/>
      <c r="X265" s="2"/>
      <c r="Y265" s="2"/>
      <c r="Z265" s="2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7">
    <mergeCell ref="A6:O6"/>
    <mergeCell ref="A7:O7"/>
    <mergeCell ref="A46:O46"/>
    <mergeCell ref="A47:O47"/>
    <mergeCell ref="A48:O50"/>
    <mergeCell ref="A8:O8"/>
    <mergeCell ref="N9:O9"/>
    <mergeCell ref="B10:O10"/>
    <mergeCell ref="B11:O11"/>
    <mergeCell ref="B12:N12"/>
    <mergeCell ref="O12:O13"/>
    <mergeCell ref="A45:O45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01 - RGF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Santos</dc:creator>
  <cp:lastModifiedBy>Juliano</cp:lastModifiedBy>
  <dcterms:created xsi:type="dcterms:W3CDTF">2020-09-15T16:01:53Z</dcterms:created>
  <dcterms:modified xsi:type="dcterms:W3CDTF">2020-10-29T12:11:30Z</dcterms:modified>
</cp:coreProperties>
</file>