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ilha Orçamentária D Helder" sheetId="1" r:id="rId1"/>
    <sheet name="Cronograma" sheetId="2" r:id="rId2"/>
    <sheet name="Planilha de BDI" sheetId="3" r:id="rId3"/>
  </sheets>
  <externalReferences>
    <externalReference r:id="rId6"/>
  </externalReferences>
  <definedNames>
    <definedName name="_xlnm.Print_Titles" localSheetId="1">'Cronograma'!$A:$C</definedName>
    <definedName name="_xlnm.Print_Titles" localSheetId="0">'Planilha Orçamentária D Helder'!$1:$2</definedName>
  </definedNames>
  <calcPr fullCalcOnLoad="1"/>
</workbook>
</file>

<file path=xl/sharedStrings.xml><?xml version="1.0" encoding="utf-8"?>
<sst xmlns="http://schemas.openxmlformats.org/spreadsheetml/2006/main" count="128" uniqueCount="104">
  <si>
    <t>PROJETO DE IMPERMEABILIZAÇÃO DE ÁREA DA COBERTA – DOM HELDER</t>
  </si>
  <si>
    <t>Item</t>
  </si>
  <si>
    <t>Unid</t>
  </si>
  <si>
    <t>Quant</t>
  </si>
  <si>
    <t>m²</t>
  </si>
  <si>
    <t>Proteção mecânica de superfície com argamassa de cimento e areia, traço 1:7 e=3cm</t>
  </si>
  <si>
    <t>Descrição</t>
  </si>
  <si>
    <t>Pr. Unitário</t>
  </si>
  <si>
    <t>Pr. Total</t>
  </si>
  <si>
    <t>Total Item</t>
  </si>
  <si>
    <t>Referência</t>
  </si>
  <si>
    <t>1.1</t>
  </si>
  <si>
    <t>1.2</t>
  </si>
  <si>
    <t>1.3</t>
  </si>
  <si>
    <t>SINAPI - 85382</t>
  </si>
  <si>
    <t>SINAPI -73753/001</t>
  </si>
  <si>
    <t>SINAPI - 83744</t>
  </si>
  <si>
    <t>IMPERMEABILIZAÇÃO</t>
  </si>
  <si>
    <t>ESQUADRIAS</t>
  </si>
  <si>
    <t>2.1</t>
  </si>
  <si>
    <t>Retirada de Esquadria Metálica</t>
  </si>
  <si>
    <t>SINAPI - 85334</t>
  </si>
  <si>
    <t>2.2</t>
  </si>
  <si>
    <t>SINAPI - 91338</t>
  </si>
  <si>
    <t>unid.</t>
  </si>
  <si>
    <t>Porta de alumínio de abrir, com guarnições, fixação por parafusos, com vedação em borracha entre a folha e a guarnição e ferragens</t>
  </si>
  <si>
    <t>3.1</t>
  </si>
  <si>
    <t>COMPOSIÇÃO</t>
  </si>
  <si>
    <t>3.2</t>
  </si>
  <si>
    <t>Fornecimento de afastador de parede, para trabalho em fachada, fabricado em ferro pintado, em atendimento a Portaria 157/2016 do Ministério do Trabalho</t>
  </si>
  <si>
    <t>1.4</t>
  </si>
  <si>
    <t>SINAPI - 73872-002</t>
  </si>
  <si>
    <t>Impermeabilização com produto hidrofugante para fachada, inclusive aplicação de silicone em fendas, juntas e rejuntes em fachada, com utilização de equipamentos e EPI´s, de acordo com a NR-18</t>
  </si>
  <si>
    <t>DIVERSOS</t>
  </si>
  <si>
    <t>1.5</t>
  </si>
  <si>
    <t>Proteção mecânica de concreto leve com adição de vermiculita fina, traço 6:1:2. preparo em betoneira, resistência aos 28 dias de 10kgf/cm2  com espessura de 5 cm (na média), acabamento áspero, com junta de retração, para regularização de laje antes do assentamento da manta.</t>
  </si>
  <si>
    <t>VALOR TOTAL (C/BID 32,08%)</t>
  </si>
  <si>
    <t>Impermeabilização de superfície com manta asfáltica protegida com filme de alumínio gofrado T4(e=4 mm), inclusa aplicação de emulsão asfáltica e=3mm (superfícies e reparos)</t>
  </si>
  <si>
    <t>Remoção de manta e proteção mecânica de impermeabilização</t>
  </si>
  <si>
    <t>SINAPI 83738</t>
  </si>
  <si>
    <t>Esperas em aço inox (com tensão de ruptura mínima de 50KN), com fixação em laje (furação e recomposição com chumbador químico), chumbado e com parabolt e parafusos (M12), em susbstituição as existentes, em obediencia a Portaria 157/2006 do Ministério do Trabalho</t>
  </si>
  <si>
    <t>1.6</t>
  </si>
  <si>
    <t>3.3</t>
  </si>
  <si>
    <t>vb</t>
  </si>
  <si>
    <t>3.4</t>
  </si>
  <si>
    <t>Desmobilização de equipamentos e pessoal</t>
  </si>
  <si>
    <t>Mobilização de equipamentos e pessoal e equipamento de proteção inidividual e segurança</t>
  </si>
  <si>
    <t>Impermeabilização de superfície com manta asfáltica com polimeros T4(e=4 mm), inclusa aplicação de emulsão asfáltica e=3mm (superfícies e reparos)</t>
  </si>
  <si>
    <t>1.7</t>
  </si>
  <si>
    <t>M</t>
  </si>
  <si>
    <t>CRONOGRAMA FÍSICO-FINANCEIRO</t>
  </si>
  <si>
    <t>OBRA:</t>
  </si>
  <si>
    <t>ACUMULADO</t>
  </si>
  <si>
    <t>ITEM</t>
  </si>
  <si>
    <t>DESCRIÇÃO</t>
  </si>
  <si>
    <t>VALOR</t>
  </si>
  <si>
    <t>%</t>
  </si>
  <si>
    <t>R$</t>
  </si>
  <si>
    <t>TOTAL</t>
  </si>
  <si>
    <t>SERVIÇOS DE IMPERMEABILIZAÇÃO DO EDIFÍCIO DOM HELDER</t>
  </si>
  <si>
    <t>IMPÉRMEABILIZAÇÃO</t>
  </si>
  <si>
    <t>E = Taxa representativa do Benefício do Construtor (Lucro ou Bônus).</t>
  </si>
  <si>
    <t>D.3 = Taxa pela Lei 12.844/13 (Desoneração)</t>
  </si>
  <si>
    <t>D = Taxa representativa das despesas tributárias (PIS, COFINS, ISS);</t>
  </si>
  <si>
    <t>C = Taxa representativa das despesas com contingênicas (Seguros, Riscos, Imprevistos)</t>
  </si>
  <si>
    <t>B = Taxa representativa das despesas com a administração central dos serviços</t>
  </si>
  <si>
    <t>A = Taxa representativa das despesas financeiras;</t>
  </si>
  <si>
    <t xml:space="preserve">                                           ( 1- D )</t>
  </si>
  <si>
    <t>, Sendo:</t>
  </si>
  <si>
    <t>² FÓRMULA DE CÁLCULO DE BDI =[ ( 1+A ) ( 1+B ) ( 1+C ) (1+E)] - 1</t>
  </si>
  <si>
    <t>TAXA TOTAL DE BDI ADOTADA</t>
  </si>
  <si>
    <t>Benefício do construtor</t>
  </si>
  <si>
    <t>E</t>
  </si>
  <si>
    <t>BENEFÍCIO</t>
  </si>
  <si>
    <t>Parcela sobre o faturamento (Desoneração)</t>
  </si>
  <si>
    <t>D.3</t>
  </si>
  <si>
    <t>ISS - Alíquota de 5%</t>
  </si>
  <si>
    <t>D.2</t>
  </si>
  <si>
    <t>PIS, COFINS</t>
  </si>
  <si>
    <t>D.1</t>
  </si>
  <si>
    <t>Despesa tributária</t>
  </si>
  <si>
    <t>D</t>
  </si>
  <si>
    <t>Contingências, seguros, garantia e risco</t>
  </si>
  <si>
    <t>C</t>
  </si>
  <si>
    <t>Administração Local</t>
  </si>
  <si>
    <t>B.2</t>
  </si>
  <si>
    <t>Administração Central</t>
  </si>
  <si>
    <t>B.1</t>
  </si>
  <si>
    <t>Administrações</t>
  </si>
  <si>
    <t>B</t>
  </si>
  <si>
    <t>Despesa financeira</t>
  </si>
  <si>
    <t>A</t>
  </si>
  <si>
    <t>DESPESAS INDIRETAS</t>
  </si>
  <si>
    <t>DESCRIÇAO DO ITEM</t>
  </si>
  <si>
    <t>TAXA</t>
  </si>
  <si>
    <t>LOCAL:</t>
  </si>
  <si>
    <t>SERVIÇOS DE IMPERMEABILIZAÇÃO DO EDF. DOM HELDER</t>
  </si>
  <si>
    <t>(BENEFÍCIO E DESPESAS INDIRETAS)</t>
  </si>
  <si>
    <t>DEMONSTRATIVO DE COMPOSIÇÃO DO BDI</t>
  </si>
  <si>
    <t>DATA: OUT/17</t>
  </si>
  <si>
    <t>Recuperação de fissuras com massa acrílica impermeabilizante, aplicação de primer, impermeabilização acrílica aobre fissuras, fornecimento e fiaxação de tela de poliéster com bandagem central na região do sulco e aplicação final de 3 demãos de impermeabilizante acrílico</t>
  </si>
  <si>
    <t>15 dias</t>
  </si>
  <si>
    <t>30 dias</t>
  </si>
  <si>
    <t>45 dias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</si>
</sst>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0_);_(* \(#,##0.00\);_(* \-??_);_(@_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Border="0" applyProtection="0">
      <alignment/>
    </xf>
  </cellStyleXfs>
  <cellXfs count="75">
    <xf numFmtId="0" fontId="0" fillId="0" borderId="0" xfId="0" applyAlignment="1">
      <alignment/>
    </xf>
    <xf numFmtId="0" fontId="47" fillId="0" borderId="10" xfId="0" applyFont="1" applyBorder="1" applyAlignment="1" applyProtection="1">
      <alignment horizontal="justify" vertical="center" wrapText="1"/>
      <protection/>
    </xf>
    <xf numFmtId="164" fontId="47" fillId="0" borderId="10" xfId="63" applyFont="1" applyBorder="1" applyAlignment="1" applyProtection="1">
      <alignment horizontal="center" vertical="center" wrapText="1"/>
      <protection/>
    </xf>
    <xf numFmtId="164" fontId="47" fillId="0" borderId="10" xfId="63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64" fontId="47" fillId="0" borderId="14" xfId="63" applyFont="1" applyBorder="1" applyAlignment="1" applyProtection="1">
      <alignment horizontal="justify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164" fontId="3" fillId="0" borderId="14" xfId="63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64" fontId="3" fillId="0" borderId="10" xfId="63" applyFont="1" applyBorder="1" applyAlignment="1" applyProtection="1">
      <alignment horizontal="center" vertical="center" wrapText="1"/>
      <protection/>
    </xf>
    <xf numFmtId="164" fontId="3" fillId="0" borderId="10" xfId="63" applyFont="1" applyBorder="1" applyAlignment="1" applyProtection="1">
      <alignment horizontal="justify" vertical="center" wrapText="1"/>
      <protection/>
    </xf>
    <xf numFmtId="0" fontId="7" fillId="0" borderId="0" xfId="48" applyFont="1" applyAlignment="1">
      <alignment/>
      <protection/>
    </xf>
    <xf numFmtId="0" fontId="8" fillId="0" borderId="0" xfId="48" applyFont="1">
      <alignment/>
      <protection/>
    </xf>
    <xf numFmtId="0" fontId="8" fillId="0" borderId="0" xfId="48" applyFont="1" applyAlignment="1">
      <alignment/>
      <protection/>
    </xf>
    <xf numFmtId="0" fontId="7" fillId="0" borderId="0" xfId="48" applyFont="1">
      <alignment/>
      <protection/>
    </xf>
    <xf numFmtId="0" fontId="8" fillId="0" borderId="19" xfId="48" applyFont="1" applyBorder="1" applyAlignment="1">
      <alignment/>
      <protection/>
    </xf>
    <xf numFmtId="0" fontId="8" fillId="0" borderId="20" xfId="48" applyFont="1" applyBorder="1">
      <alignment/>
      <protection/>
    </xf>
    <xf numFmtId="0" fontId="8" fillId="0" borderId="21" xfId="48" applyFont="1" applyBorder="1">
      <alignment/>
      <protection/>
    </xf>
    <xf numFmtId="0" fontId="7" fillId="0" borderId="22" xfId="48" applyFont="1" applyBorder="1" applyAlignment="1">
      <alignment horizontal="center"/>
      <protection/>
    </xf>
    <xf numFmtId="0" fontId="8" fillId="0" borderId="22" xfId="48" applyFont="1" applyBorder="1">
      <alignment/>
      <protection/>
    </xf>
    <xf numFmtId="0" fontId="8" fillId="0" borderId="22" xfId="48" applyFont="1" applyBorder="1" applyAlignment="1">
      <alignment horizontal="center"/>
      <protection/>
    </xf>
    <xf numFmtId="49" fontId="8" fillId="0" borderId="22" xfId="48" applyNumberFormat="1" applyFont="1" applyBorder="1" applyAlignment="1">
      <alignment horizontal="center" vertical="top"/>
      <protection/>
    </xf>
    <xf numFmtId="0" fontId="7" fillId="0" borderId="22" xfId="48" applyFont="1" applyBorder="1" applyAlignment="1">
      <alignment horizontal="justify" wrapText="1"/>
      <protection/>
    </xf>
    <xf numFmtId="164" fontId="8" fillId="0" borderId="22" xfId="48" applyNumberFormat="1" applyFont="1" applyBorder="1">
      <alignment/>
      <protection/>
    </xf>
    <xf numFmtId="49" fontId="8" fillId="0" borderId="22" xfId="48" applyNumberFormat="1" applyFont="1" applyBorder="1" applyAlignment="1">
      <alignment horizontal="center"/>
      <protection/>
    </xf>
    <xf numFmtId="0" fontId="7" fillId="0" borderId="22" xfId="48" applyFont="1" applyBorder="1" applyAlignment="1">
      <alignment horizontal="left"/>
      <protection/>
    </xf>
    <xf numFmtId="0" fontId="9" fillId="0" borderId="0" xfId="48" applyFont="1">
      <alignment/>
      <protection/>
    </xf>
    <xf numFmtId="0" fontId="5" fillId="0" borderId="0" xfId="48">
      <alignment/>
      <protection/>
    </xf>
    <xf numFmtId="0" fontId="5" fillId="0" borderId="23" xfId="48" applyBorder="1">
      <alignment/>
      <protection/>
    </xf>
    <xf numFmtId="0" fontId="5" fillId="0" borderId="24" xfId="48" applyBorder="1" applyAlignment="1">
      <alignment/>
      <protection/>
    </xf>
    <xf numFmtId="0" fontId="5" fillId="0" borderId="25" xfId="48" applyBorder="1" applyAlignment="1">
      <alignment horizontal="center"/>
      <protection/>
    </xf>
    <xf numFmtId="0" fontId="5" fillId="0" borderId="26" xfId="48" applyBorder="1">
      <alignment/>
      <protection/>
    </xf>
    <xf numFmtId="0" fontId="5" fillId="0" borderId="0" xfId="48" applyBorder="1" applyAlignment="1">
      <alignment/>
      <protection/>
    </xf>
    <xf numFmtId="49" fontId="10" fillId="0" borderId="27" xfId="48" applyNumberFormat="1" applyFont="1" applyBorder="1" applyAlignment="1">
      <alignment horizontal="left"/>
      <protection/>
    </xf>
    <xf numFmtId="0" fontId="5" fillId="0" borderId="26" xfId="48" applyBorder="1" applyAlignment="1">
      <alignment horizontal="center"/>
      <protection/>
    </xf>
    <xf numFmtId="0" fontId="5" fillId="0" borderId="0" xfId="48" applyBorder="1" applyAlignment="1">
      <alignment horizontal="left"/>
      <protection/>
    </xf>
    <xf numFmtId="49" fontId="10" fillId="0" borderId="0" xfId="48" applyNumberFormat="1" applyFont="1" applyBorder="1" applyAlignment="1">
      <alignment horizontal="center"/>
      <protection/>
    </xf>
    <xf numFmtId="49" fontId="10" fillId="0" borderId="27" xfId="48" applyNumberFormat="1" applyFont="1" applyBorder="1" applyAlignment="1">
      <alignment horizontal="center"/>
      <protection/>
    </xf>
    <xf numFmtId="49" fontId="10" fillId="0" borderId="26" xfId="48" applyNumberFormat="1" applyFont="1" applyBorder="1" applyAlignment="1">
      <alignment horizontal="center"/>
      <protection/>
    </xf>
    <xf numFmtId="49" fontId="10" fillId="0" borderId="0" xfId="48" applyNumberFormat="1" applyFont="1" applyBorder="1" applyAlignment="1">
      <alignment/>
      <protection/>
    </xf>
    <xf numFmtId="0" fontId="5" fillId="0" borderId="27" xfId="48" applyBorder="1" applyAlignment="1">
      <alignment horizontal="center"/>
      <protection/>
    </xf>
    <xf numFmtId="10" fontId="11" fillId="0" borderId="26" xfId="51" applyNumberFormat="1" applyFont="1" applyBorder="1" applyAlignment="1">
      <alignment horizontal="center"/>
    </xf>
    <xf numFmtId="0" fontId="10" fillId="0" borderId="27" xfId="48" applyFont="1" applyBorder="1" applyAlignment="1">
      <alignment horizontal="center"/>
      <protection/>
    </xf>
    <xf numFmtId="10" fontId="10" fillId="0" borderId="26" xfId="51" applyNumberFormat="1" applyFont="1" applyBorder="1" applyAlignment="1">
      <alignment horizontal="center"/>
    </xf>
    <xf numFmtId="49" fontId="10" fillId="0" borderId="26" xfId="48" applyNumberFormat="1" applyFont="1" applyBorder="1">
      <alignment/>
      <protection/>
    </xf>
    <xf numFmtId="49" fontId="11" fillId="0" borderId="0" xfId="48" applyNumberFormat="1" applyFont="1" applyBorder="1" applyAlignment="1">
      <alignment/>
      <protection/>
    </xf>
    <xf numFmtId="0" fontId="7" fillId="0" borderId="0" xfId="48" applyFont="1" applyAlignment="1">
      <alignment wrapText="1"/>
      <protection/>
    </xf>
    <xf numFmtId="0" fontId="5" fillId="0" borderId="28" xfId="48" applyBorder="1">
      <alignment/>
      <protection/>
    </xf>
    <xf numFmtId="0" fontId="5" fillId="0" borderId="29" xfId="48" applyBorder="1" applyAlignment="1">
      <alignment/>
      <protection/>
    </xf>
    <xf numFmtId="0" fontId="5" fillId="0" borderId="30" xfId="48" applyBorder="1" applyAlignment="1">
      <alignment horizontal="center"/>
      <protection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7" fillId="0" borderId="22" xfId="48" applyFont="1" applyBorder="1" applyAlignment="1">
      <alignment horizontal="center"/>
      <protection/>
    </xf>
    <xf numFmtId="164" fontId="8" fillId="0" borderId="22" xfId="48" applyNumberFormat="1" applyFont="1" applyBorder="1" applyAlignment="1">
      <alignment horizontal="center"/>
      <protection/>
    </xf>
    <xf numFmtId="0" fontId="8" fillId="0" borderId="22" xfId="48" applyFont="1" applyBorder="1" applyAlignment="1">
      <alignment horizontal="center"/>
      <protection/>
    </xf>
    <xf numFmtId="49" fontId="13" fillId="0" borderId="27" xfId="48" applyNumberFormat="1" applyFont="1" applyBorder="1" applyAlignment="1">
      <alignment horizontal="center"/>
      <protection/>
    </xf>
    <xf numFmtId="49" fontId="13" fillId="0" borderId="0" xfId="48" applyNumberFormat="1" applyFont="1" applyBorder="1" applyAlignment="1">
      <alignment horizontal="center"/>
      <protection/>
    </xf>
    <xf numFmtId="49" fontId="13" fillId="0" borderId="26" xfId="48" applyNumberFormat="1" applyFont="1" applyBorder="1" applyAlignment="1">
      <alignment horizontal="center"/>
      <protection/>
    </xf>
    <xf numFmtId="49" fontId="12" fillId="0" borderId="27" xfId="48" applyNumberFormat="1" applyFont="1" applyBorder="1" applyAlignment="1">
      <alignment horizontal="center"/>
      <protection/>
    </xf>
    <xf numFmtId="49" fontId="12" fillId="0" borderId="0" xfId="48" applyNumberFormat="1" applyFont="1" applyBorder="1" applyAlignment="1">
      <alignment horizontal="center"/>
      <protection/>
    </xf>
    <xf numFmtId="49" fontId="12" fillId="0" borderId="26" xfId="48" applyNumberFormat="1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MO\Obras%202016\Restaurante\Obras\Planilha%20Or&#231;amento%20Restaur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odelo"/>
      <sheetName val="Cronograma"/>
      <sheetName val="Planilha de BDI"/>
    </sheetNames>
    <sheetDataSet>
      <sheetData sheetId="0">
        <row r="7">
          <cell r="A7" t="str">
            <v>01</v>
          </cell>
        </row>
        <row r="19">
          <cell r="A19" t="str">
            <v>02</v>
          </cell>
        </row>
        <row r="28">
          <cell r="A28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00390625" style="0" bestFit="1" customWidth="1"/>
    <col min="2" max="2" width="12.57421875" style="0" customWidth="1"/>
    <col min="3" max="3" width="28.421875" style="0" bestFit="1" customWidth="1"/>
    <col min="4" max="4" width="5.140625" style="0" bestFit="1" customWidth="1"/>
    <col min="5" max="5" width="8.7109375" style="0" bestFit="1" customWidth="1"/>
    <col min="6" max="6" width="12.140625" style="0" customWidth="1"/>
    <col min="7" max="7" width="12.28125" style="0" customWidth="1"/>
    <col min="8" max="8" width="11.28125" style="0" bestFit="1" customWidth="1"/>
  </cols>
  <sheetData>
    <row r="1" spans="1:8" ht="15.75" thickBo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">
      <c r="A2" s="8" t="s">
        <v>1</v>
      </c>
      <c r="B2" s="9" t="s">
        <v>10</v>
      </c>
      <c r="C2" s="9" t="s">
        <v>6</v>
      </c>
      <c r="D2" s="9" t="s">
        <v>2</v>
      </c>
      <c r="E2" s="10" t="s">
        <v>3</v>
      </c>
      <c r="F2" s="9" t="s">
        <v>7</v>
      </c>
      <c r="G2" s="9" t="s">
        <v>8</v>
      </c>
      <c r="H2" s="11" t="s">
        <v>9</v>
      </c>
    </row>
    <row r="3" spans="1:8" ht="15">
      <c r="A3" s="63" t="s">
        <v>17</v>
      </c>
      <c r="B3" s="64"/>
      <c r="C3" s="64"/>
      <c r="D3" s="64"/>
      <c r="E3" s="64"/>
      <c r="F3" s="64"/>
      <c r="G3" s="65"/>
      <c r="H3" s="12">
        <f>SUM(G4:G10)</f>
        <v>0</v>
      </c>
    </row>
    <row r="4" spans="1:8" ht="24">
      <c r="A4" s="13" t="s">
        <v>11</v>
      </c>
      <c r="B4" s="5" t="s">
        <v>14</v>
      </c>
      <c r="C4" s="1" t="s">
        <v>38</v>
      </c>
      <c r="D4" s="2" t="s">
        <v>4</v>
      </c>
      <c r="E4" s="3">
        <v>1007</v>
      </c>
      <c r="F4" s="3"/>
      <c r="G4" s="3">
        <f>ROUND(E4*F4,2)</f>
        <v>0</v>
      </c>
      <c r="H4" s="14"/>
    </row>
    <row r="5" spans="1:8" ht="108">
      <c r="A5" s="13" t="s">
        <v>12</v>
      </c>
      <c r="B5" s="5" t="s">
        <v>27</v>
      </c>
      <c r="C5" s="1" t="s">
        <v>35</v>
      </c>
      <c r="D5" s="2" t="s">
        <v>4</v>
      </c>
      <c r="E5" s="3">
        <v>225</v>
      </c>
      <c r="F5" s="3"/>
      <c r="G5" s="3">
        <f aca="true" t="shared" si="0" ref="G5:G18">ROUND(E5*F5,2)</f>
        <v>0</v>
      </c>
      <c r="H5" s="14"/>
    </row>
    <row r="6" spans="1:8" ht="72">
      <c r="A6" s="13" t="s">
        <v>13</v>
      </c>
      <c r="B6" s="7" t="s">
        <v>15</v>
      </c>
      <c r="C6" s="1" t="s">
        <v>37</v>
      </c>
      <c r="D6" s="2" t="s">
        <v>4</v>
      </c>
      <c r="E6" s="3">
        <v>1007</v>
      </c>
      <c r="F6" s="3"/>
      <c r="G6" s="3">
        <f t="shared" si="0"/>
        <v>0</v>
      </c>
      <c r="H6" s="14"/>
    </row>
    <row r="7" spans="1:8" ht="60">
      <c r="A7" s="13" t="s">
        <v>30</v>
      </c>
      <c r="B7" s="7" t="s">
        <v>39</v>
      </c>
      <c r="C7" s="1" t="s">
        <v>47</v>
      </c>
      <c r="D7" s="2" t="s">
        <v>4</v>
      </c>
      <c r="E7" s="3">
        <v>225</v>
      </c>
      <c r="F7" s="3"/>
      <c r="G7" s="3">
        <f t="shared" si="0"/>
        <v>0</v>
      </c>
      <c r="H7" s="14"/>
    </row>
    <row r="8" spans="1:8" ht="36">
      <c r="A8" s="13" t="s">
        <v>34</v>
      </c>
      <c r="B8" s="5" t="s">
        <v>16</v>
      </c>
      <c r="C8" s="4" t="s">
        <v>5</v>
      </c>
      <c r="D8" s="2" t="s">
        <v>4</v>
      </c>
      <c r="E8" s="3">
        <v>1007</v>
      </c>
      <c r="F8" s="3"/>
      <c r="G8" s="3">
        <f t="shared" si="0"/>
        <v>0</v>
      </c>
      <c r="H8" s="14"/>
    </row>
    <row r="9" spans="1:8" ht="84">
      <c r="A9" s="13" t="s">
        <v>41</v>
      </c>
      <c r="B9" s="7" t="s">
        <v>31</v>
      </c>
      <c r="C9" s="4" t="s">
        <v>32</v>
      </c>
      <c r="D9" s="2" t="s">
        <v>4</v>
      </c>
      <c r="E9" s="3">
        <v>150</v>
      </c>
      <c r="F9" s="3"/>
      <c r="G9" s="3">
        <f t="shared" si="0"/>
        <v>0</v>
      </c>
      <c r="H9" s="14"/>
    </row>
    <row r="10" spans="1:8" ht="120">
      <c r="A10" s="19" t="s">
        <v>48</v>
      </c>
      <c r="B10" s="5" t="s">
        <v>27</v>
      </c>
      <c r="C10" s="20" t="s">
        <v>100</v>
      </c>
      <c r="D10" s="21" t="s">
        <v>49</v>
      </c>
      <c r="E10" s="22">
        <v>20</v>
      </c>
      <c r="F10" s="22"/>
      <c r="G10" s="3">
        <f t="shared" si="0"/>
        <v>0</v>
      </c>
      <c r="H10" s="18"/>
    </row>
    <row r="11" spans="1:8" ht="15">
      <c r="A11" s="63" t="s">
        <v>18</v>
      </c>
      <c r="B11" s="64"/>
      <c r="C11" s="64"/>
      <c r="D11" s="64"/>
      <c r="E11" s="64"/>
      <c r="F11" s="64"/>
      <c r="G11" s="65"/>
      <c r="H11" s="12">
        <f>SUM(G12:G13)</f>
        <v>0</v>
      </c>
    </row>
    <row r="12" spans="1:8" ht="15">
      <c r="A12" s="13" t="s">
        <v>19</v>
      </c>
      <c r="B12" s="6" t="s">
        <v>21</v>
      </c>
      <c r="C12" s="6" t="s">
        <v>20</v>
      </c>
      <c r="D12" s="2" t="s">
        <v>4</v>
      </c>
      <c r="E12" s="3">
        <v>1.89</v>
      </c>
      <c r="F12" s="3"/>
      <c r="G12" s="3">
        <f t="shared" si="0"/>
        <v>0</v>
      </c>
      <c r="H12" s="14"/>
    </row>
    <row r="13" spans="1:8" ht="60">
      <c r="A13" s="13" t="s">
        <v>22</v>
      </c>
      <c r="B13" s="6" t="s">
        <v>23</v>
      </c>
      <c r="C13" s="1" t="s">
        <v>25</v>
      </c>
      <c r="D13" s="3" t="s">
        <v>24</v>
      </c>
      <c r="E13" s="3">
        <v>1</v>
      </c>
      <c r="F13" s="3"/>
      <c r="G13" s="3">
        <f t="shared" si="0"/>
        <v>0</v>
      </c>
      <c r="H13" s="14"/>
    </row>
    <row r="14" spans="1:8" ht="15">
      <c r="A14" s="63" t="s">
        <v>33</v>
      </c>
      <c r="B14" s="64"/>
      <c r="C14" s="64"/>
      <c r="D14" s="64"/>
      <c r="E14" s="64"/>
      <c r="F14" s="64"/>
      <c r="G14" s="65"/>
      <c r="H14" s="12">
        <f>SUM(G15:G18)</f>
        <v>0</v>
      </c>
    </row>
    <row r="15" spans="1:8" ht="36">
      <c r="A15" s="13" t="s">
        <v>26</v>
      </c>
      <c r="B15" s="6" t="s">
        <v>27</v>
      </c>
      <c r="C15" s="4" t="s">
        <v>46</v>
      </c>
      <c r="D15" s="3" t="s">
        <v>43</v>
      </c>
      <c r="E15" s="3">
        <v>1</v>
      </c>
      <c r="F15" s="3"/>
      <c r="G15" s="3">
        <f t="shared" si="0"/>
        <v>0</v>
      </c>
      <c r="H15" s="14"/>
    </row>
    <row r="16" spans="1:8" ht="24">
      <c r="A16" s="13" t="s">
        <v>28</v>
      </c>
      <c r="B16" s="6" t="s">
        <v>27</v>
      </c>
      <c r="C16" s="4" t="s">
        <v>45</v>
      </c>
      <c r="D16" s="3" t="s">
        <v>43</v>
      </c>
      <c r="E16" s="3">
        <v>1</v>
      </c>
      <c r="F16" s="3"/>
      <c r="G16" s="3">
        <f t="shared" si="0"/>
        <v>0</v>
      </c>
      <c r="H16" s="14"/>
    </row>
    <row r="17" spans="1:8" ht="108">
      <c r="A17" s="13" t="s">
        <v>42</v>
      </c>
      <c r="B17" s="6" t="s">
        <v>27</v>
      </c>
      <c r="C17" s="4" t="s">
        <v>40</v>
      </c>
      <c r="D17" s="3" t="s">
        <v>24</v>
      </c>
      <c r="E17" s="3">
        <v>36</v>
      </c>
      <c r="F17" s="3"/>
      <c r="G17" s="3">
        <f t="shared" si="0"/>
        <v>0</v>
      </c>
      <c r="H17" s="14"/>
    </row>
    <row r="18" spans="1:8" ht="72">
      <c r="A18" s="13" t="s">
        <v>44</v>
      </c>
      <c r="B18" s="6" t="s">
        <v>27</v>
      </c>
      <c r="C18" s="1" t="s">
        <v>29</v>
      </c>
      <c r="D18" s="3" t="s">
        <v>24</v>
      </c>
      <c r="E18" s="3">
        <v>1</v>
      </c>
      <c r="F18" s="3"/>
      <c r="G18" s="3">
        <f t="shared" si="0"/>
        <v>0</v>
      </c>
      <c r="H18" s="14"/>
    </row>
    <row r="19" spans="1:8" ht="15.75" thickBot="1">
      <c r="A19" s="15"/>
      <c r="B19" s="16"/>
      <c r="C19" s="16" t="s">
        <v>36</v>
      </c>
      <c r="D19" s="16"/>
      <c r="E19" s="16"/>
      <c r="F19" s="16"/>
      <c r="G19" s="16"/>
      <c r="H19" s="17">
        <f>H3+H11+H14</f>
        <v>0</v>
      </c>
    </row>
  </sheetData>
  <sheetProtection/>
  <mergeCells count="4">
    <mergeCell ref="A1:H1"/>
    <mergeCell ref="A3:G3"/>
    <mergeCell ref="A11:G11"/>
    <mergeCell ref="A14:G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150" zoomScaleSheetLayoutView="150" zoomScalePageLayoutView="0" workbookViewId="0" topLeftCell="A1">
      <selection activeCell="C9" sqref="C9"/>
    </sheetView>
  </sheetViews>
  <sheetFormatPr defaultColWidth="9.140625" defaultRowHeight="15"/>
  <cols>
    <col min="1" max="1" width="5.57421875" style="25" customWidth="1"/>
    <col min="2" max="2" width="34.57421875" style="24" customWidth="1"/>
    <col min="3" max="3" width="11.00390625" style="24" bestFit="1" customWidth="1"/>
    <col min="4" max="4" width="4.00390625" style="24" bestFit="1" customWidth="1"/>
    <col min="5" max="5" width="9.8515625" style="24" bestFit="1" customWidth="1"/>
    <col min="6" max="6" width="3.57421875" style="24" bestFit="1" customWidth="1"/>
    <col min="7" max="7" width="10.00390625" style="24" bestFit="1" customWidth="1"/>
    <col min="8" max="8" width="3.57421875" style="24" bestFit="1" customWidth="1"/>
    <col min="9" max="9" width="9.00390625" style="24" bestFit="1" customWidth="1"/>
    <col min="10" max="10" width="6.8515625" style="24" bestFit="1" customWidth="1"/>
    <col min="11" max="11" width="9.8515625" style="24" bestFit="1" customWidth="1"/>
    <col min="12" max="16384" width="9.140625" style="24" customWidth="1"/>
  </cols>
  <sheetData>
    <row r="1" ht="11.25">
      <c r="A1" s="23" t="s">
        <v>50</v>
      </c>
    </row>
    <row r="2" spans="1:2" ht="11.25">
      <c r="A2" s="25" t="s">
        <v>51</v>
      </c>
      <c r="B2" s="26" t="s">
        <v>59</v>
      </c>
    </row>
    <row r="3" spans="1:11" ht="11.25">
      <c r="A3" s="27"/>
      <c r="B3" s="28"/>
      <c r="C3" s="29"/>
      <c r="D3" s="66" t="s">
        <v>101</v>
      </c>
      <c r="E3" s="66"/>
      <c r="F3" s="66" t="s">
        <v>102</v>
      </c>
      <c r="G3" s="66"/>
      <c r="H3" s="66" t="s">
        <v>103</v>
      </c>
      <c r="I3" s="66"/>
      <c r="J3" s="66" t="s">
        <v>52</v>
      </c>
      <c r="K3" s="66"/>
    </row>
    <row r="4" spans="1:11" ht="11.25">
      <c r="A4" s="30" t="s">
        <v>53</v>
      </c>
      <c r="B4" s="30" t="s">
        <v>54</v>
      </c>
      <c r="C4" s="30" t="s">
        <v>55</v>
      </c>
      <c r="D4" s="30" t="s">
        <v>56</v>
      </c>
      <c r="E4" s="30" t="s">
        <v>57</v>
      </c>
      <c r="F4" s="30" t="s">
        <v>56</v>
      </c>
      <c r="G4" s="30" t="s">
        <v>57</v>
      </c>
      <c r="H4" s="30" t="s">
        <v>56</v>
      </c>
      <c r="I4" s="30" t="s">
        <v>57</v>
      </c>
      <c r="J4" s="31"/>
      <c r="K4" s="31"/>
    </row>
    <row r="5" spans="1:11" ht="11.25">
      <c r="A5" s="32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1.25">
      <c r="A6" s="33" t="str">
        <f>'[1]Planilha Modelo'!A7</f>
        <v>01</v>
      </c>
      <c r="B6" s="34" t="s">
        <v>60</v>
      </c>
      <c r="C6" s="35">
        <f>'Planilha Orçamentária D Helder'!H3</f>
        <v>0</v>
      </c>
      <c r="D6" s="31">
        <v>20</v>
      </c>
      <c r="E6" s="35">
        <f>$C6*D6/100</f>
        <v>0</v>
      </c>
      <c r="F6" s="31">
        <v>40</v>
      </c>
      <c r="G6" s="35">
        <f>$C6*F6/100</f>
        <v>0</v>
      </c>
      <c r="H6" s="31">
        <v>40</v>
      </c>
      <c r="I6" s="35">
        <f>$C6*H6/100</f>
        <v>0</v>
      </c>
      <c r="J6" s="35">
        <f>D6+F6+H6</f>
        <v>100</v>
      </c>
      <c r="K6" s="35">
        <f>E6+G6+I6</f>
        <v>0</v>
      </c>
    </row>
    <row r="7" spans="1:11" ht="11.25">
      <c r="A7" s="33" t="str">
        <f>'[1]Planilha Modelo'!A19</f>
        <v>02</v>
      </c>
      <c r="B7" s="34" t="s">
        <v>18</v>
      </c>
      <c r="C7" s="35">
        <f>'Planilha Orçamentária D Helder'!H11</f>
        <v>0</v>
      </c>
      <c r="D7" s="31"/>
      <c r="E7" s="35">
        <f>$C7*D7/100</f>
        <v>0</v>
      </c>
      <c r="F7" s="31">
        <v>50</v>
      </c>
      <c r="G7" s="35">
        <f>$C7*F7/100</f>
        <v>0</v>
      </c>
      <c r="H7" s="31">
        <v>50</v>
      </c>
      <c r="I7" s="35">
        <f>$C7*H7/100</f>
        <v>0</v>
      </c>
      <c r="J7" s="35">
        <f>D7+F7+H7</f>
        <v>100</v>
      </c>
      <c r="K7" s="35">
        <f>E7+G7+I7</f>
        <v>0</v>
      </c>
    </row>
    <row r="8" spans="1:11" ht="11.25">
      <c r="A8" s="33" t="str">
        <f>'[1]Planilha Modelo'!A28</f>
        <v>03</v>
      </c>
      <c r="B8" s="34" t="s">
        <v>33</v>
      </c>
      <c r="C8" s="35">
        <f>'Planilha Orçamentária D Helder'!H14</f>
        <v>0</v>
      </c>
      <c r="D8" s="31">
        <v>10</v>
      </c>
      <c r="E8" s="35">
        <f>$C8*D8/100</f>
        <v>0</v>
      </c>
      <c r="F8" s="31">
        <v>30</v>
      </c>
      <c r="G8" s="35">
        <f>$C8*F8/100</f>
        <v>0</v>
      </c>
      <c r="H8" s="31">
        <v>60</v>
      </c>
      <c r="I8" s="35">
        <f>$C8*H8/100</f>
        <v>0</v>
      </c>
      <c r="J8" s="35">
        <f>D8+F8+H8</f>
        <v>100</v>
      </c>
      <c r="K8" s="35">
        <f>E8+G8+I8</f>
        <v>0</v>
      </c>
    </row>
    <row r="9" spans="1:11" ht="11.25">
      <c r="A9" s="36"/>
      <c r="B9" s="37"/>
      <c r="C9" s="35"/>
      <c r="D9" s="31"/>
      <c r="E9" s="35"/>
      <c r="F9" s="31"/>
      <c r="G9" s="35"/>
      <c r="H9" s="31"/>
      <c r="I9" s="35"/>
      <c r="J9" s="35"/>
      <c r="K9" s="35"/>
    </row>
    <row r="10" spans="1:11" ht="11.25">
      <c r="A10" s="36"/>
      <c r="B10" s="37"/>
      <c r="C10" s="35"/>
      <c r="D10" s="31"/>
      <c r="E10" s="35"/>
      <c r="F10" s="31"/>
      <c r="G10" s="35"/>
      <c r="H10" s="31"/>
      <c r="I10" s="35"/>
      <c r="J10" s="35"/>
      <c r="K10" s="35"/>
    </row>
    <row r="11" spans="1:11" ht="11.25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1.25">
      <c r="A12" s="66" t="s">
        <v>58</v>
      </c>
      <c r="B12" s="66"/>
      <c r="C12" s="35">
        <f>SUM(C6:C11)</f>
        <v>0</v>
      </c>
      <c r="D12" s="67">
        <f>SUM(E6:E10)</f>
        <v>0</v>
      </c>
      <c r="E12" s="67"/>
      <c r="F12" s="67">
        <f>SUM(G6:G10)</f>
        <v>0</v>
      </c>
      <c r="G12" s="67"/>
      <c r="H12" s="67">
        <f>SUM(I6:I10)</f>
        <v>0</v>
      </c>
      <c r="I12" s="67"/>
      <c r="J12" s="68"/>
      <c r="K12" s="68"/>
    </row>
    <row r="13" spans="1:11" ht="11.25">
      <c r="A13" s="66" t="s">
        <v>52</v>
      </c>
      <c r="B13" s="66"/>
      <c r="C13" s="35">
        <f>C12</f>
        <v>0</v>
      </c>
      <c r="D13" s="67">
        <f>D12</f>
        <v>0</v>
      </c>
      <c r="E13" s="67"/>
      <c r="F13" s="67">
        <f>F12+D13</f>
        <v>0</v>
      </c>
      <c r="G13" s="67"/>
      <c r="H13" s="67">
        <f>H12+F13</f>
        <v>0</v>
      </c>
      <c r="I13" s="67"/>
      <c r="J13" s="67">
        <f>SUM(K6:K10)</f>
        <v>0</v>
      </c>
      <c r="K13" s="68"/>
    </row>
    <row r="38" ht="12.75">
      <c r="B38" s="38"/>
    </row>
  </sheetData>
  <sheetProtection selectLockedCells="1" selectUnlockedCells="1"/>
  <mergeCells count="14">
    <mergeCell ref="D3:E3"/>
    <mergeCell ref="F3:G3"/>
    <mergeCell ref="H3:I3"/>
    <mergeCell ref="J3:K3"/>
    <mergeCell ref="J12:K12"/>
    <mergeCell ref="A13:B13"/>
    <mergeCell ref="D13:E13"/>
    <mergeCell ref="F13:G13"/>
    <mergeCell ref="J13:K13"/>
    <mergeCell ref="H12:I12"/>
    <mergeCell ref="H13:I13"/>
    <mergeCell ref="A12:B12"/>
    <mergeCell ref="D12:E12"/>
    <mergeCell ref="F12:G12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421875" style="39" customWidth="1"/>
    <col min="2" max="2" width="49.28125" style="39" bestFit="1" customWidth="1"/>
    <col min="3" max="3" width="10.8515625" style="39" customWidth="1"/>
    <col min="4" max="16384" width="9.140625" style="39" customWidth="1"/>
  </cols>
  <sheetData>
    <row r="1" spans="1:3" ht="12.75">
      <c r="A1" s="61"/>
      <c r="B1" s="60"/>
      <c r="C1" s="59"/>
    </row>
    <row r="2" spans="1:3" ht="18">
      <c r="A2" s="69" t="s">
        <v>98</v>
      </c>
      <c r="B2" s="70"/>
      <c r="C2" s="71"/>
    </row>
    <row r="3" spans="1:3" ht="16.5">
      <c r="A3" s="72" t="s">
        <v>97</v>
      </c>
      <c r="B3" s="73"/>
      <c r="C3" s="74"/>
    </row>
    <row r="4" spans="1:3" ht="12.75">
      <c r="A4" s="52"/>
      <c r="B4" s="44"/>
      <c r="C4" s="43"/>
    </row>
    <row r="5" spans="1:3" ht="12.75">
      <c r="A5" s="49" t="s">
        <v>51</v>
      </c>
      <c r="B5" s="58" t="s">
        <v>96</v>
      </c>
      <c r="C5" s="56" t="s">
        <v>99</v>
      </c>
    </row>
    <row r="6" spans="1:3" ht="12.75">
      <c r="A6" s="49" t="s">
        <v>95</v>
      </c>
      <c r="B6" s="57" t="s">
        <v>33</v>
      </c>
      <c r="C6" s="56" t="s">
        <v>94</v>
      </c>
    </row>
    <row r="7" spans="1:3" ht="12.75">
      <c r="A7" s="49" t="s">
        <v>53</v>
      </c>
      <c r="B7" s="51" t="s">
        <v>93</v>
      </c>
      <c r="C7" s="56"/>
    </row>
    <row r="8" spans="1:3" ht="12.75">
      <c r="A8" s="54">
        <v>1</v>
      </c>
      <c r="B8" s="51" t="s">
        <v>92</v>
      </c>
      <c r="C8" s="43"/>
    </row>
    <row r="9" spans="1:3" ht="12.75">
      <c r="A9" s="49" t="s">
        <v>91</v>
      </c>
      <c r="B9" s="51" t="s">
        <v>90</v>
      </c>
      <c r="C9" s="55"/>
    </row>
    <row r="10" spans="1:3" ht="12.75">
      <c r="A10" s="49" t="s">
        <v>89</v>
      </c>
      <c r="B10" s="51" t="s">
        <v>88</v>
      </c>
      <c r="C10" s="55"/>
    </row>
    <row r="11" spans="1:3" ht="12.75">
      <c r="A11" s="49" t="s">
        <v>87</v>
      </c>
      <c r="B11" s="51" t="s">
        <v>86</v>
      </c>
      <c r="C11" s="55"/>
    </row>
    <row r="12" spans="1:3" ht="12.75">
      <c r="A12" s="49" t="s">
        <v>85</v>
      </c>
      <c r="B12" s="51" t="s">
        <v>84</v>
      </c>
      <c r="C12" s="55"/>
    </row>
    <row r="13" spans="1:3" ht="12.75">
      <c r="A13" s="49" t="s">
        <v>83</v>
      </c>
      <c r="B13" s="51" t="s">
        <v>82</v>
      </c>
      <c r="C13" s="55"/>
    </row>
    <row r="14" spans="1:3" ht="12.75">
      <c r="A14" s="49" t="s">
        <v>81</v>
      </c>
      <c r="B14" s="51" t="s">
        <v>80</v>
      </c>
      <c r="C14" s="55"/>
    </row>
    <row r="15" spans="1:3" ht="12.75">
      <c r="A15" s="49" t="s">
        <v>79</v>
      </c>
      <c r="B15" s="51" t="s">
        <v>78</v>
      </c>
      <c r="C15" s="55"/>
    </row>
    <row r="16" spans="1:3" ht="12.75">
      <c r="A16" s="49" t="s">
        <v>77</v>
      </c>
      <c r="B16" s="51" t="s">
        <v>76</v>
      </c>
      <c r="C16" s="55"/>
    </row>
    <row r="17" spans="1:3" ht="12.75">
      <c r="A17" s="49" t="s">
        <v>75</v>
      </c>
      <c r="B17" s="51" t="s">
        <v>74</v>
      </c>
      <c r="C17" s="55"/>
    </row>
    <row r="18" spans="1:3" ht="12.75">
      <c r="A18" s="54">
        <v>2</v>
      </c>
      <c r="B18" s="51" t="s">
        <v>73</v>
      </c>
      <c r="C18" s="55"/>
    </row>
    <row r="19" spans="1:3" ht="12.75">
      <c r="A19" s="49" t="s">
        <v>72</v>
      </c>
      <c r="B19" s="51" t="s">
        <v>71</v>
      </c>
      <c r="C19" s="55"/>
    </row>
    <row r="20" spans="1:3" ht="12.75">
      <c r="A20" s="54">
        <v>3</v>
      </c>
      <c r="B20" s="51" t="s">
        <v>70</v>
      </c>
      <c r="C20" s="53">
        <f>((1+C9)*(1+C10)*(1+C13)*(1+C19)/(1-C14))-1</f>
        <v>0</v>
      </c>
    </row>
    <row r="21" spans="1:3" ht="12.75">
      <c r="A21" s="52"/>
      <c r="B21" s="51" t="s">
        <v>69</v>
      </c>
      <c r="C21" s="50" t="s">
        <v>68</v>
      </c>
    </row>
    <row r="22" spans="1:3" ht="12.75">
      <c r="A22" s="49"/>
      <c r="B22" s="48" t="s">
        <v>67</v>
      </c>
      <c r="C22" s="46"/>
    </row>
    <row r="23" spans="1:3" ht="12.75">
      <c r="A23" s="45" t="s">
        <v>66</v>
      </c>
      <c r="B23" s="47"/>
      <c r="C23" s="46"/>
    </row>
    <row r="24" spans="1:3" ht="12.75">
      <c r="A24" s="45" t="s">
        <v>65</v>
      </c>
      <c r="B24" s="44"/>
      <c r="C24" s="43"/>
    </row>
    <row r="25" spans="1:3" ht="12.75">
      <c r="A25" s="45" t="s">
        <v>64</v>
      </c>
      <c r="B25" s="44"/>
      <c r="C25" s="43"/>
    </row>
    <row r="26" spans="1:3" ht="12.75">
      <c r="A26" s="45" t="s">
        <v>63</v>
      </c>
      <c r="B26" s="44"/>
      <c r="C26" s="43"/>
    </row>
    <row r="27" spans="1:3" ht="12.75">
      <c r="A27" s="45" t="s">
        <v>62</v>
      </c>
      <c r="B27" s="44"/>
      <c r="C27" s="43"/>
    </row>
    <row r="28" spans="1:3" ht="12.75">
      <c r="A28" s="45" t="s">
        <v>61</v>
      </c>
      <c r="B28" s="44"/>
      <c r="C28" s="43"/>
    </row>
    <row r="29" spans="1:3" ht="12.75">
      <c r="A29" s="42"/>
      <c r="B29" s="41"/>
      <c r="C29" s="40"/>
    </row>
  </sheetData>
  <sheetProtection/>
  <mergeCells count="2">
    <mergeCell ref="A2:C2"/>
    <mergeCell ref="A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0811</dc:creator>
  <cp:keywords/>
  <dc:description/>
  <cp:lastModifiedBy>Jose Vieira de Santana</cp:lastModifiedBy>
  <cp:lastPrinted>2017-09-27T11:22:56Z</cp:lastPrinted>
  <dcterms:created xsi:type="dcterms:W3CDTF">2016-05-09T14:24:28Z</dcterms:created>
  <dcterms:modified xsi:type="dcterms:W3CDTF">2017-10-18T14:16:00Z</dcterms:modified>
  <cp:category/>
  <cp:version/>
  <cp:contentType/>
  <cp:contentStatus/>
  <cp:revision>1</cp:revision>
</cp:coreProperties>
</file>