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2135" tabRatio="439" activeTab="0"/>
  </bookViews>
  <sheets>
    <sheet name="MOTORISTA_TCEPE" sheetId="1" r:id="rId1"/>
    <sheet name="MOTOQUEIRO_TCEPE" sheetId="2" r:id="rId2"/>
    <sheet name="ENCARREGADO_TCEPE" sheetId="3" r:id="rId3"/>
    <sheet name="TOTAL" sheetId="4" r:id="rId4"/>
  </sheets>
  <definedNames>
    <definedName name="_xlnm.Print_Area" localSheetId="2">'ENCARREGADO_TCEPE'!$A$1:$K$106</definedName>
    <definedName name="_xlnm.Print_Area" localSheetId="1">'MOTOQUEIRO_TCEPE'!$A$1:$K$106</definedName>
    <definedName name="_xlnm.Print_Area" localSheetId="0">'MOTORISTA_TCEPE'!$A$1:$K$109</definedName>
    <definedName name="_xlnm.Print_Area" localSheetId="3">'TOTAL'!$A$1:$H$9</definedName>
  </definedNames>
  <calcPr fullCalcOnLoad="1"/>
</workbook>
</file>

<file path=xl/sharedStrings.xml><?xml version="1.0" encoding="utf-8"?>
<sst xmlns="http://schemas.openxmlformats.org/spreadsheetml/2006/main" count="427" uniqueCount="141">
  <si>
    <t>Posto/Função:</t>
  </si>
  <si>
    <t>Quantidade</t>
  </si>
  <si>
    <t>REMUNERAÇÃO BASE</t>
  </si>
  <si>
    <t>VALOR (R$)</t>
  </si>
  <si>
    <t>Remuneração Base</t>
  </si>
  <si>
    <t>Hora Extra</t>
  </si>
  <si>
    <t>TOTAL</t>
  </si>
  <si>
    <t>MÓDULO I</t>
  </si>
  <si>
    <t>GRUPO A - OBRIGAÇÕES SOCIAIS</t>
  </si>
  <si>
    <t>PERCENTUAL</t>
  </si>
  <si>
    <t>A1</t>
  </si>
  <si>
    <t>INSS</t>
  </si>
  <si>
    <t>A2</t>
  </si>
  <si>
    <t>SESC</t>
  </si>
  <si>
    <t>A3</t>
  </si>
  <si>
    <t xml:space="preserve">SENAC </t>
  </si>
  <si>
    <t>A4</t>
  </si>
  <si>
    <t>SEBRAE</t>
  </si>
  <si>
    <t>A5</t>
  </si>
  <si>
    <t>INCRA</t>
  </si>
  <si>
    <t>A6</t>
  </si>
  <si>
    <t>Salário Educação</t>
  </si>
  <si>
    <t>A7</t>
  </si>
  <si>
    <t>FGTS</t>
  </si>
  <si>
    <t>A8</t>
  </si>
  <si>
    <t>Riscos Ambientais do Trabalho (RAT) x Fator Acidentário de Prevenção [FAP (3%)]</t>
  </si>
  <si>
    <t>TOTAL DO GRUPO A</t>
  </si>
  <si>
    <t>GRUPO B - OBRIGAÇÕES TRABALHISTAS</t>
  </si>
  <si>
    <t>Provisões I (conta-vinculada)</t>
  </si>
  <si>
    <t>B1</t>
  </si>
  <si>
    <t>B2</t>
  </si>
  <si>
    <t>Férias e abono de férias</t>
  </si>
  <si>
    <t>B3</t>
  </si>
  <si>
    <t>Impacto das obrigações sociais sobre 13º salário, férias e abono de férias</t>
  </si>
  <si>
    <t>B4</t>
  </si>
  <si>
    <t>Multa sobre FGTS e Contribuição Social sobre o aviso previo indenizado e trabalhado</t>
  </si>
  <si>
    <t>Total das Provisões I</t>
  </si>
  <si>
    <t>Provisões II (custos com o profissional ausente)</t>
  </si>
  <si>
    <t>B5</t>
  </si>
  <si>
    <t>B6</t>
  </si>
  <si>
    <t>B7</t>
  </si>
  <si>
    <t xml:space="preserve">B8 </t>
  </si>
  <si>
    <t>B9</t>
  </si>
  <si>
    <t>B10</t>
  </si>
  <si>
    <t>Total das Provisões II</t>
  </si>
  <si>
    <t>Provisões III (rescisão)</t>
  </si>
  <si>
    <t>B11</t>
  </si>
  <si>
    <t>B12</t>
  </si>
  <si>
    <t>B13</t>
  </si>
  <si>
    <t>Total das Provisões III</t>
  </si>
  <si>
    <t>TOTAL DO GRUPO B</t>
  </si>
  <si>
    <t>GRUPO C - INCIDÊNCIA DO GRUPO A SOBRE GRUPO B</t>
  </si>
  <si>
    <t xml:space="preserve"> C1 </t>
  </si>
  <si>
    <t>Incidência Grupo A sobre Provisões II ("B5" a "B9")</t>
  </si>
  <si>
    <t xml:space="preserve"> C2 </t>
  </si>
  <si>
    <t>Incidência Grupo A sobre Provisões III ("B11" a "B13")</t>
  </si>
  <si>
    <t>TOTAL DO GRUPO C</t>
  </si>
  <si>
    <t>TOTAL DOS ENCARGOS SOCIAIS</t>
  </si>
  <si>
    <t>VALOR MENSAL UNITÀRIO DA MÃO DE OBRA COM ENCARGOS SOCIAIS E PROVISÕES (MÓDULO I)</t>
  </si>
  <si>
    <t>MÓDULO II</t>
  </si>
  <si>
    <t>INSUMOS</t>
  </si>
  <si>
    <t>GRUPO D - BENEFÍCIOS E UNIFORMES</t>
  </si>
  <si>
    <t>D1</t>
  </si>
  <si>
    <t xml:space="preserve">Auxílio Creche ou Auxílio Escolar </t>
  </si>
  <si>
    <t>D2</t>
  </si>
  <si>
    <t>Auxílio Funeral</t>
  </si>
  <si>
    <t>D3</t>
  </si>
  <si>
    <t>Auxílio Lente</t>
  </si>
  <si>
    <t>D4</t>
  </si>
  <si>
    <t>Curso</t>
  </si>
  <si>
    <t>D5</t>
  </si>
  <si>
    <t>Diárias</t>
  </si>
  <si>
    <t>D6</t>
  </si>
  <si>
    <t>Exame Médico</t>
  </si>
  <si>
    <t>D7</t>
  </si>
  <si>
    <t>Fardamento</t>
  </si>
  <si>
    <t>D8</t>
  </si>
  <si>
    <t>Passagem Aérea</t>
  </si>
  <si>
    <t>D9</t>
  </si>
  <si>
    <t>Plano de Saúde</t>
  </si>
  <si>
    <t>D10</t>
  </si>
  <si>
    <t>D11</t>
  </si>
  <si>
    <t>Vale transporte</t>
  </si>
  <si>
    <t>D12</t>
  </si>
  <si>
    <t>Seguro de vida</t>
  </si>
  <si>
    <t>D13</t>
  </si>
  <si>
    <t>Cesta básica</t>
  </si>
  <si>
    <t>D14</t>
  </si>
  <si>
    <t xml:space="preserve">Equipamento de proteção individual </t>
  </si>
  <si>
    <t>D15</t>
  </si>
  <si>
    <t>Outros (especificar)</t>
  </si>
  <si>
    <t>TOTAL DO GRUPO D</t>
  </si>
  <si>
    <t>VALOR MENSAL DO MÓDULO I +  GRUPO D</t>
  </si>
  <si>
    <t>MÓDULO III - CUSTOS INDIRETOS, LUCRO E TRIBUTOS</t>
  </si>
  <si>
    <t xml:space="preserve"> CUSTOS INDIRETOS E LUCRO</t>
  </si>
  <si>
    <t>E1</t>
  </si>
  <si>
    <t>Despesas Administrativas / Operacionais</t>
  </si>
  <si>
    <t>E2</t>
  </si>
  <si>
    <t>Lucro</t>
  </si>
  <si>
    <t>TOTAL DE CUSTOS INDIRETOS E LUCRO</t>
  </si>
  <si>
    <t>VALOR MENSAL DO MÓDULO I +  GRUPO E + DEMAIS COMPONENTES</t>
  </si>
  <si>
    <t>TRIBUTOS SOBRE MÃO DE OBRA</t>
  </si>
  <si>
    <t>F1</t>
  </si>
  <si>
    <t>ISS</t>
  </si>
  <si>
    <t>F2</t>
  </si>
  <si>
    <t>PIS</t>
  </si>
  <si>
    <t>F3</t>
  </si>
  <si>
    <t>COFINS</t>
  </si>
  <si>
    <t>TOTAL DOS TRIBUTOS SOBRE MÃO DE OBRA</t>
  </si>
  <si>
    <t>VALOR MENSAL PARA UM POSTO DE TRABALHO</t>
  </si>
  <si>
    <t>VALOR MENSAL PARA A TOTALIDADE DE POSTOS DE TRABALHO</t>
  </si>
  <si>
    <t>VALOR ANUAL PARA UM POSTO DE TRABALHO</t>
  </si>
  <si>
    <t>VALOR ANUAL PARA A TOTALIDADE DE POSTOS DE TRABALHO</t>
  </si>
  <si>
    <t>Observações:</t>
  </si>
  <si>
    <t>Motorista – TCE-PE</t>
  </si>
  <si>
    <t>Vale-Alimentação (valor do VA: R$ 23,33)(1)</t>
  </si>
  <si>
    <t>(1) Alguns motoristas recebem vale alimentação dobrado</t>
  </si>
  <si>
    <t>Motoqueiro – TCE-PE</t>
  </si>
  <si>
    <t>Adcional de Periculosidade</t>
  </si>
  <si>
    <t>Encarregado – TCE-PE</t>
  </si>
  <si>
    <t>CARGO/FUNÇÃO</t>
  </si>
  <si>
    <t>QT</t>
  </si>
  <si>
    <t>Valor mensal para uma unidade do cargo</t>
  </si>
  <si>
    <t>Valor mensal para a totalidade do cargo</t>
  </si>
  <si>
    <t>Motorista</t>
  </si>
  <si>
    <t>Motoqueiro</t>
  </si>
  <si>
    <t>Encarregado</t>
  </si>
  <si>
    <r>
      <t>ENCARGOS SOCIAIS E PROVISÕES DOS ENCARGOS TRABALHISTAS</t>
    </r>
    <r>
      <rPr>
        <sz val="10"/>
        <rFont val="Calibri"/>
        <family val="2"/>
      </rPr>
      <t xml:space="preserve"> (incidentes sobre o valor da remuneração)</t>
    </r>
  </si>
  <si>
    <r>
      <t xml:space="preserve">13° Salário  </t>
    </r>
    <r>
      <rPr>
        <b/>
        <sz val="10"/>
        <rFont val="Calibri"/>
        <family val="2"/>
      </rPr>
      <t>[(1/12)*100]</t>
    </r>
  </si>
  <si>
    <r>
      <t xml:space="preserve">Auxílio Doença </t>
    </r>
    <r>
      <rPr>
        <b/>
        <sz val="10"/>
        <rFont val="Calibri"/>
        <family val="2"/>
      </rPr>
      <t>[(((5/30)/12)x100)]</t>
    </r>
  </si>
  <si>
    <r>
      <t xml:space="preserve">Licença Maternidade </t>
    </r>
    <r>
      <rPr>
        <b/>
        <sz val="10"/>
        <rFont val="Calibri"/>
        <family val="2"/>
      </rPr>
      <t>[(((5/30)/12)*0,015)*100]</t>
    </r>
  </si>
  <si>
    <r>
      <t xml:space="preserve">Licença Paternidade </t>
    </r>
    <r>
      <rPr>
        <b/>
        <sz val="10"/>
        <rFont val="Calibri"/>
        <family val="2"/>
      </rPr>
      <t>[(((5/30)/12)*0,015)*100]</t>
    </r>
  </si>
  <si>
    <r>
      <t xml:space="preserve">Faltas legais </t>
    </r>
    <r>
      <rPr>
        <b/>
        <sz val="10"/>
        <rFont val="Calibri"/>
        <family val="2"/>
      </rPr>
      <t>[((1/30)/12)*100]</t>
    </r>
  </si>
  <si>
    <r>
      <t xml:space="preserve">Acidente de Trabalho </t>
    </r>
    <r>
      <rPr>
        <b/>
        <sz val="10"/>
        <rFont val="Calibri"/>
        <family val="2"/>
      </rPr>
      <t>[(((15/30)/12)*0,08)*100]</t>
    </r>
  </si>
  <si>
    <r>
      <t xml:space="preserve">Férias e abono de férias do substituto </t>
    </r>
    <r>
      <rPr>
        <b/>
        <sz val="10"/>
        <rFont val="Calibri"/>
        <family val="2"/>
      </rPr>
      <t>[12,10% / 12]</t>
    </r>
  </si>
  <si>
    <r>
      <t xml:space="preserve">Aviso Prévio Trabalhado </t>
    </r>
    <r>
      <rPr>
        <b/>
        <sz val="10"/>
        <rFont val="Calibri"/>
        <family val="2"/>
      </rPr>
      <t>[(((7/30/12)))*100]</t>
    </r>
  </si>
  <si>
    <r>
      <t xml:space="preserve">Aviso Prévio indenizado </t>
    </r>
    <r>
      <rPr>
        <b/>
        <sz val="10"/>
        <rFont val="Calibri"/>
        <family val="2"/>
      </rPr>
      <t>[(1%*(1/12))*100]</t>
    </r>
  </si>
  <si>
    <r>
      <t xml:space="preserve">Indenização Adicional </t>
    </r>
    <r>
      <rPr>
        <b/>
        <sz val="10"/>
        <rFont val="Calibri"/>
        <family val="2"/>
      </rPr>
      <t>[(1%*(1/12))*100]</t>
    </r>
  </si>
  <si>
    <t>VALORES ESTIMADOS (MÁXIMOS)</t>
  </si>
  <si>
    <t>Valor anual para uma unidade do cargo</t>
  </si>
  <si>
    <t>Valor anual para a totalidade unidade do cargo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</si>
</sst>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%"/>
    <numFmt numFmtId="166" formatCode="0.0"/>
    <numFmt numFmtId="167" formatCode="[$-416]dddd\,\ d&quot; de &quot;mmmm&quot; de &quot;yyyy"/>
  </numFmts>
  <fonts count="40">
    <font>
      <sz val="10"/>
      <color indexed="8"/>
      <name val="Arial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0" fontId="21" fillId="0" borderId="30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0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0" fontId="2" fillId="0" borderId="26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164" fontId="3" fillId="0" borderId="2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0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vertical="center"/>
    </xf>
    <xf numFmtId="10" fontId="2" fillId="0" borderId="24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/>
    </xf>
    <xf numFmtId="10" fontId="3" fillId="0" borderId="20" xfId="0" applyNumberFormat="1" applyFont="1" applyBorder="1" applyAlignment="1">
      <alignment horizontal="right" vertical="center" shrinkToFit="1"/>
    </xf>
    <xf numFmtId="164" fontId="3" fillId="0" borderId="20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10" fontId="2" fillId="0" borderId="44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0" fontId="2" fillId="0" borderId="41" xfId="0" applyNumberFormat="1" applyFont="1" applyBorder="1" applyAlignment="1">
      <alignment horizontal="right" vertical="center"/>
    </xf>
    <xf numFmtId="10" fontId="3" fillId="0" borderId="48" xfId="0" applyNumberFormat="1" applyFont="1" applyBorder="1" applyAlignment="1">
      <alignment horizontal="right" vertical="center" shrinkToFit="1"/>
    </xf>
    <xf numFmtId="164" fontId="3" fillId="0" borderId="4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0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0" fontId="2" fillId="0" borderId="44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10" fontId="3" fillId="33" borderId="18" xfId="0" applyNumberFormat="1" applyFont="1" applyFill="1" applyBorder="1" applyAlignment="1">
      <alignment vertical="center"/>
    </xf>
    <xf numFmtId="164" fontId="3" fillId="33" borderId="18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0" fontId="2" fillId="0" borderId="2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10" fontId="2" fillId="0" borderId="52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3" fillId="0" borderId="53" xfId="0" applyNumberFormat="1" applyFont="1" applyBorder="1" applyAlignment="1">
      <alignment vertical="center"/>
    </xf>
    <xf numFmtId="164" fontId="3" fillId="0" borderId="44" xfId="0" applyNumberFormat="1" applyFont="1" applyBorder="1" applyAlignment="1">
      <alignment vertical="center"/>
    </xf>
    <xf numFmtId="164" fontId="3" fillId="34" borderId="18" xfId="0" applyNumberFormat="1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164" fontId="3" fillId="0" borderId="5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0" fontId="2" fillId="0" borderId="58" xfId="0" applyNumberFormat="1" applyFont="1" applyBorder="1" applyAlignment="1">
      <alignment vertical="center"/>
    </xf>
    <xf numFmtId="164" fontId="2" fillId="0" borderId="58" xfId="0" applyNumberFormat="1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0" fontId="2" fillId="0" borderId="61" xfId="0" applyNumberFormat="1" applyFont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0" fontId="2" fillId="0" borderId="13" xfId="0" applyNumberFormat="1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10" fontId="2" fillId="0" borderId="63" xfId="0" applyNumberFormat="1" applyFont="1" applyBorder="1" applyAlignment="1">
      <alignment vertical="center"/>
    </xf>
    <xf numFmtId="164" fontId="3" fillId="35" borderId="18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3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43" fontId="2" fillId="0" borderId="64" xfId="60" applyFont="1" applyBorder="1" applyAlignment="1">
      <alignment vertical="center"/>
    </xf>
    <xf numFmtId="43" fontId="3" fillId="0" borderId="64" xfId="6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43" fontId="2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2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140" customWidth="1"/>
    <col min="2" max="2" width="13.140625" style="140" customWidth="1"/>
    <col min="3" max="3" width="28.7109375" style="140" customWidth="1"/>
    <col min="4" max="4" width="10.00390625" style="140" customWidth="1"/>
    <col min="5" max="5" width="6.7109375" style="140" customWidth="1"/>
    <col min="6" max="6" width="5.7109375" style="140" customWidth="1"/>
    <col min="7" max="7" width="10.140625" style="140" customWidth="1"/>
    <col min="8" max="8" width="6.8515625" style="140" customWidth="1"/>
    <col min="9" max="9" width="13.140625" style="140" customWidth="1"/>
    <col min="10" max="10" width="12.7109375" style="140" customWidth="1"/>
    <col min="11" max="11" width="2.421875" style="140" customWidth="1"/>
    <col min="12" max="26" width="8.00390625" style="0" customWidth="1"/>
  </cols>
  <sheetData>
    <row r="1" spans="1:11" ht="12.7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3"/>
    </row>
    <row r="2" spans="1:11" ht="12.75" customHeight="1">
      <c r="A2" s="2"/>
      <c r="B2" s="5" t="s">
        <v>0</v>
      </c>
      <c r="C2" s="6" t="s">
        <v>114</v>
      </c>
      <c r="D2" s="7"/>
      <c r="E2" s="7"/>
      <c r="F2" s="7"/>
      <c r="G2" s="7"/>
      <c r="H2" s="7"/>
      <c r="I2" s="8"/>
      <c r="J2" s="9"/>
      <c r="K2" s="10"/>
    </row>
    <row r="3" spans="1:11" ht="12.75" customHeight="1">
      <c r="A3" s="2"/>
      <c r="B3" s="11" t="s">
        <v>1</v>
      </c>
      <c r="C3" s="12">
        <v>36</v>
      </c>
      <c r="D3" s="13"/>
      <c r="E3" s="13"/>
      <c r="F3" s="13"/>
      <c r="G3" s="13"/>
      <c r="H3" s="13"/>
      <c r="I3" s="14"/>
      <c r="J3" s="15"/>
      <c r="K3" s="10"/>
    </row>
    <row r="4" spans="1:11" ht="12.75" customHeight="1">
      <c r="A4" s="2"/>
      <c r="B4" s="16"/>
      <c r="C4" s="16"/>
      <c r="D4" s="16"/>
      <c r="E4" s="16"/>
      <c r="F4" s="16"/>
      <c r="G4" s="16"/>
      <c r="H4" s="16"/>
      <c r="I4" s="16"/>
      <c r="J4" s="17"/>
      <c r="K4" s="16"/>
    </row>
    <row r="5" spans="1:11" ht="12.75" customHeight="1">
      <c r="A5" s="2"/>
      <c r="B5" s="18"/>
      <c r="C5" s="19" t="s">
        <v>2</v>
      </c>
      <c r="D5" s="20"/>
      <c r="E5" s="20"/>
      <c r="F5" s="20"/>
      <c r="G5" s="20"/>
      <c r="H5" s="20"/>
      <c r="I5" s="21"/>
      <c r="J5" s="22" t="s">
        <v>3</v>
      </c>
      <c r="K5" s="23"/>
    </row>
    <row r="6" spans="1:11" ht="12.75" customHeight="1">
      <c r="A6" s="2"/>
      <c r="B6" s="24">
        <v>1</v>
      </c>
      <c r="C6" s="25" t="s">
        <v>4</v>
      </c>
      <c r="D6" s="26"/>
      <c r="E6" s="26"/>
      <c r="F6" s="26"/>
      <c r="G6" s="26"/>
      <c r="H6" s="26"/>
      <c r="I6" s="27"/>
      <c r="J6" s="28">
        <v>2902.26</v>
      </c>
      <c r="K6" s="29"/>
    </row>
    <row r="7" spans="1:11" ht="12.75" customHeight="1">
      <c r="A7" s="2"/>
      <c r="B7" s="30">
        <v>2</v>
      </c>
      <c r="C7" s="25" t="s">
        <v>5</v>
      </c>
      <c r="D7" s="27"/>
      <c r="E7" s="28"/>
      <c r="F7" s="26"/>
      <c r="G7" s="26"/>
      <c r="H7" s="26"/>
      <c r="I7" s="27"/>
      <c r="J7" s="28">
        <v>124.72</v>
      </c>
      <c r="K7" s="29"/>
    </row>
    <row r="8" spans="1:11" ht="12.75" customHeight="1">
      <c r="A8" s="2"/>
      <c r="B8" s="154" t="s">
        <v>6</v>
      </c>
      <c r="C8" s="154"/>
      <c r="D8" s="154"/>
      <c r="E8" s="154"/>
      <c r="F8" s="154"/>
      <c r="G8" s="154"/>
      <c r="H8" s="154"/>
      <c r="I8" s="154"/>
      <c r="J8" s="31">
        <f>TRUNC(SUM(J6:J7),2)</f>
        <v>3026.98</v>
      </c>
      <c r="K8" s="29"/>
    </row>
    <row r="9" spans="1:11" ht="12.75" customHeight="1">
      <c r="A9" s="2"/>
      <c r="B9" s="32"/>
      <c r="C9" s="33"/>
      <c r="D9" s="33"/>
      <c r="E9" s="33"/>
      <c r="F9" s="33"/>
      <c r="G9" s="33"/>
      <c r="H9" s="33"/>
      <c r="I9" s="32"/>
      <c r="J9" s="34"/>
      <c r="K9" s="32"/>
    </row>
    <row r="10" spans="1:11" ht="12.75" customHeight="1">
      <c r="A10" s="2"/>
      <c r="B10" s="155" t="s">
        <v>7</v>
      </c>
      <c r="C10" s="155"/>
      <c r="D10" s="155"/>
      <c r="E10" s="155"/>
      <c r="F10" s="155"/>
      <c r="G10" s="155"/>
      <c r="H10" s="155"/>
      <c r="I10" s="155"/>
      <c r="J10" s="155"/>
      <c r="K10" s="10"/>
    </row>
    <row r="11" spans="1:11" ht="12.75" customHeight="1">
      <c r="A11" s="2"/>
      <c r="B11" s="3"/>
      <c r="C11" s="32"/>
      <c r="D11" s="32"/>
      <c r="E11" s="32"/>
      <c r="F11" s="32"/>
      <c r="G11" s="32"/>
      <c r="H11" s="32"/>
      <c r="I11" s="32"/>
      <c r="J11" s="34"/>
      <c r="K11" s="32"/>
    </row>
    <row r="12" spans="1:11" ht="12.75" customHeight="1">
      <c r="A12" s="2"/>
      <c r="B12" s="18"/>
      <c r="C12" s="156" t="s">
        <v>127</v>
      </c>
      <c r="D12" s="156"/>
      <c r="E12" s="156"/>
      <c r="F12" s="156"/>
      <c r="G12" s="156"/>
      <c r="H12" s="156"/>
      <c r="I12" s="156"/>
      <c r="J12" s="156"/>
      <c r="K12" s="10"/>
    </row>
    <row r="13" spans="1:11" ht="12.75" customHeight="1">
      <c r="A13" s="2"/>
      <c r="B13" s="20"/>
      <c r="C13" s="35"/>
      <c r="D13" s="36"/>
      <c r="E13" s="36"/>
      <c r="F13" s="36"/>
      <c r="G13" s="36"/>
      <c r="H13" s="36"/>
      <c r="I13" s="37"/>
      <c r="J13" s="38"/>
      <c r="K13" s="32"/>
    </row>
    <row r="14" spans="1:11" ht="12.75" customHeight="1">
      <c r="A14" s="157"/>
      <c r="B14" s="154" t="s">
        <v>8</v>
      </c>
      <c r="C14" s="154"/>
      <c r="D14" s="154"/>
      <c r="E14" s="154"/>
      <c r="F14" s="154"/>
      <c r="G14" s="154"/>
      <c r="H14" s="154"/>
      <c r="I14" s="39" t="s">
        <v>9</v>
      </c>
      <c r="J14" s="22" t="s">
        <v>3</v>
      </c>
      <c r="K14" s="23"/>
    </row>
    <row r="15" spans="1:11" ht="12.75" customHeight="1">
      <c r="A15" s="157"/>
      <c r="B15" s="40" t="s">
        <v>10</v>
      </c>
      <c r="C15" s="41" t="s">
        <v>11</v>
      </c>
      <c r="D15" s="26"/>
      <c r="E15" s="26"/>
      <c r="F15" s="26"/>
      <c r="G15" s="26"/>
      <c r="H15" s="42"/>
      <c r="I15" s="43">
        <v>0.2</v>
      </c>
      <c r="J15" s="44">
        <f aca="true" t="shared" si="0" ref="J15:J22">TRUNC(I15*$J$8,2)</f>
        <v>605.39</v>
      </c>
      <c r="K15" s="45"/>
    </row>
    <row r="16" spans="1:11" ht="12.75" customHeight="1">
      <c r="A16" s="157"/>
      <c r="B16" s="46" t="s">
        <v>12</v>
      </c>
      <c r="C16" s="47" t="s">
        <v>13</v>
      </c>
      <c r="D16" s="48"/>
      <c r="E16" s="48"/>
      <c r="F16" s="48"/>
      <c r="G16" s="48"/>
      <c r="H16" s="49"/>
      <c r="I16" s="50">
        <v>0.015</v>
      </c>
      <c r="J16" s="44">
        <f t="shared" si="0"/>
        <v>45.4</v>
      </c>
      <c r="K16" s="45"/>
    </row>
    <row r="17" spans="1:11" ht="12.75" customHeight="1">
      <c r="A17" s="157"/>
      <c r="B17" s="46" t="s">
        <v>14</v>
      </c>
      <c r="C17" s="47" t="s">
        <v>15</v>
      </c>
      <c r="D17" s="48"/>
      <c r="E17" s="48"/>
      <c r="F17" s="48"/>
      <c r="G17" s="48"/>
      <c r="H17" s="49"/>
      <c r="I17" s="50">
        <v>0.01</v>
      </c>
      <c r="J17" s="44">
        <f t="shared" si="0"/>
        <v>30.26</v>
      </c>
      <c r="K17" s="45"/>
    </row>
    <row r="18" spans="1:11" ht="12.75" customHeight="1">
      <c r="A18" s="157"/>
      <c r="B18" s="46" t="s">
        <v>16</v>
      </c>
      <c r="C18" s="47" t="s">
        <v>17</v>
      </c>
      <c r="D18" s="48"/>
      <c r="E18" s="48"/>
      <c r="F18" s="48"/>
      <c r="G18" s="48"/>
      <c r="H18" s="49"/>
      <c r="I18" s="50">
        <v>0.006</v>
      </c>
      <c r="J18" s="44">
        <f t="shared" si="0"/>
        <v>18.16</v>
      </c>
      <c r="K18" s="45"/>
    </row>
    <row r="19" spans="1:11" ht="12.75" customHeight="1">
      <c r="A19" s="157"/>
      <c r="B19" s="46" t="s">
        <v>18</v>
      </c>
      <c r="C19" s="47" t="s">
        <v>19</v>
      </c>
      <c r="D19" s="48"/>
      <c r="E19" s="48"/>
      <c r="F19" s="48"/>
      <c r="G19" s="48"/>
      <c r="H19" s="49"/>
      <c r="I19" s="50">
        <v>0.002</v>
      </c>
      <c r="J19" s="44">
        <f t="shared" si="0"/>
        <v>6.05</v>
      </c>
      <c r="K19" s="45"/>
    </row>
    <row r="20" spans="1:11" ht="12.75" customHeight="1">
      <c r="A20" s="157"/>
      <c r="B20" s="46" t="s">
        <v>20</v>
      </c>
      <c r="C20" s="47" t="s">
        <v>21</v>
      </c>
      <c r="D20" s="48"/>
      <c r="E20" s="48"/>
      <c r="F20" s="48"/>
      <c r="G20" s="48"/>
      <c r="H20" s="49"/>
      <c r="I20" s="50">
        <v>0.025</v>
      </c>
      <c r="J20" s="44">
        <f t="shared" si="0"/>
        <v>75.67</v>
      </c>
      <c r="K20" s="45"/>
    </row>
    <row r="21" spans="1:11" ht="12.75" customHeight="1">
      <c r="A21" s="157"/>
      <c r="B21" s="46" t="s">
        <v>22</v>
      </c>
      <c r="C21" s="47" t="s">
        <v>23</v>
      </c>
      <c r="D21" s="48"/>
      <c r="E21" s="48"/>
      <c r="F21" s="48"/>
      <c r="G21" s="48"/>
      <c r="H21" s="49"/>
      <c r="I21" s="50">
        <v>0.08</v>
      </c>
      <c r="J21" s="44">
        <f t="shared" si="0"/>
        <v>242.15</v>
      </c>
      <c r="K21" s="45"/>
    </row>
    <row r="22" spans="1:11" ht="12.75" customHeight="1">
      <c r="A22" s="157"/>
      <c r="B22" s="51" t="s">
        <v>24</v>
      </c>
      <c r="C22" s="158" t="s">
        <v>25</v>
      </c>
      <c r="D22" s="158"/>
      <c r="E22" s="158"/>
      <c r="F22" s="158"/>
      <c r="G22" s="158"/>
      <c r="H22" s="158"/>
      <c r="I22" s="52">
        <v>0.03</v>
      </c>
      <c r="J22" s="53">
        <f t="shared" si="0"/>
        <v>90.8</v>
      </c>
      <c r="K22" s="45"/>
    </row>
    <row r="23" spans="1:11" ht="12.75" customHeight="1">
      <c r="A23" s="157"/>
      <c r="B23" s="154" t="s">
        <v>26</v>
      </c>
      <c r="C23" s="154"/>
      <c r="D23" s="154"/>
      <c r="E23" s="154"/>
      <c r="F23" s="154"/>
      <c r="G23" s="154"/>
      <c r="H23" s="154"/>
      <c r="I23" s="54">
        <f>SUM(I15:I22)</f>
        <v>0.3680000000000001</v>
      </c>
      <c r="J23" s="55">
        <f>TRUNC(SUM(J15:J22),2)</f>
        <v>1113.88</v>
      </c>
      <c r="K23" s="10"/>
    </row>
    <row r="24" spans="1:11" ht="12.75" customHeight="1">
      <c r="A24" s="2"/>
      <c r="B24" s="56"/>
      <c r="C24" s="57"/>
      <c r="D24" s="57"/>
      <c r="E24" s="57"/>
      <c r="F24" s="57"/>
      <c r="G24" s="57"/>
      <c r="H24" s="57"/>
      <c r="I24" s="58"/>
      <c r="J24" s="38"/>
      <c r="K24" s="59"/>
    </row>
    <row r="25" spans="1:11" ht="12.75" customHeight="1">
      <c r="A25" s="163"/>
      <c r="B25" s="154" t="s">
        <v>27</v>
      </c>
      <c r="C25" s="154"/>
      <c r="D25" s="154"/>
      <c r="E25" s="154"/>
      <c r="F25" s="154"/>
      <c r="G25" s="154"/>
      <c r="H25" s="154"/>
      <c r="I25" s="39" t="s">
        <v>9</v>
      </c>
      <c r="J25" s="22" t="s">
        <v>3</v>
      </c>
      <c r="K25" s="23"/>
    </row>
    <row r="26" spans="1:11" ht="12.75" customHeight="1">
      <c r="A26" s="163"/>
      <c r="B26" s="159" t="s">
        <v>28</v>
      </c>
      <c r="C26" s="159"/>
      <c r="D26" s="159"/>
      <c r="E26" s="159"/>
      <c r="F26" s="159"/>
      <c r="G26" s="159"/>
      <c r="H26" s="159"/>
      <c r="I26" s="60"/>
      <c r="J26" s="61"/>
      <c r="K26" s="23"/>
    </row>
    <row r="27" spans="1:11" ht="12.75" customHeight="1">
      <c r="A27" s="163"/>
      <c r="B27" s="62" t="s">
        <v>29</v>
      </c>
      <c r="C27" s="63" t="s">
        <v>128</v>
      </c>
      <c r="D27" s="64"/>
      <c r="E27" s="64"/>
      <c r="F27" s="64"/>
      <c r="G27" s="64"/>
      <c r="H27" s="65"/>
      <c r="I27" s="66">
        <v>0.0833</v>
      </c>
      <c r="J27" s="67">
        <f>TRUNC(I27*$J$8,2)</f>
        <v>252.14</v>
      </c>
      <c r="K27" s="45"/>
    </row>
    <row r="28" spans="1:11" ht="12.75" customHeight="1">
      <c r="A28" s="163"/>
      <c r="B28" s="62" t="s">
        <v>30</v>
      </c>
      <c r="C28" s="47" t="s">
        <v>31</v>
      </c>
      <c r="D28" s="48"/>
      <c r="E28" s="48"/>
      <c r="F28" s="48"/>
      <c r="G28" s="48"/>
      <c r="H28" s="49"/>
      <c r="I28" s="68">
        <f>TRUNC((1/11+(1/3)/11),3)</f>
        <v>0.121</v>
      </c>
      <c r="J28" s="67">
        <f>TRUNC(I28*$J$8,2)</f>
        <v>366.26</v>
      </c>
      <c r="K28" s="45"/>
    </row>
    <row r="29" spans="1:11" ht="12.75" customHeight="1">
      <c r="A29" s="163"/>
      <c r="B29" s="62" t="s">
        <v>32</v>
      </c>
      <c r="C29" s="47" t="s">
        <v>33</v>
      </c>
      <c r="D29" s="48"/>
      <c r="E29" s="48"/>
      <c r="F29" s="48"/>
      <c r="G29" s="48"/>
      <c r="H29" s="49"/>
      <c r="I29" s="68">
        <v>0.0782</v>
      </c>
      <c r="J29" s="67">
        <f>TRUNC(I29*$J$8,2)</f>
        <v>236.7</v>
      </c>
      <c r="K29" s="45"/>
    </row>
    <row r="30" spans="1:11" ht="12.75" customHeight="1">
      <c r="A30" s="163"/>
      <c r="B30" s="69" t="s">
        <v>34</v>
      </c>
      <c r="C30" s="70" t="s">
        <v>35</v>
      </c>
      <c r="D30" s="71"/>
      <c r="E30" s="71"/>
      <c r="F30" s="71"/>
      <c r="G30" s="71"/>
      <c r="H30" s="72"/>
      <c r="I30" s="73">
        <v>0.04</v>
      </c>
      <c r="J30" s="74">
        <f>TRUNC(I30*$J$8,2)</f>
        <v>121.07</v>
      </c>
      <c r="K30" s="45"/>
    </row>
    <row r="31" spans="1:11" ht="12.75" customHeight="1">
      <c r="A31" s="163"/>
      <c r="B31" s="164" t="s">
        <v>36</v>
      </c>
      <c r="C31" s="164"/>
      <c r="D31" s="164"/>
      <c r="E31" s="164"/>
      <c r="F31" s="164"/>
      <c r="G31" s="164"/>
      <c r="H31" s="164"/>
      <c r="I31" s="75">
        <f>SUM(I27:I30)</f>
        <v>0.32249999999999995</v>
      </c>
      <c r="J31" s="55">
        <f>TRUNC(SUM(J27:J30),2)</f>
        <v>976.17</v>
      </c>
      <c r="K31" s="23"/>
    </row>
    <row r="32" spans="1:11" ht="12.75" customHeight="1">
      <c r="A32" s="163"/>
      <c r="B32" s="20"/>
      <c r="C32" s="20"/>
      <c r="D32" s="20"/>
      <c r="E32" s="20"/>
      <c r="F32" s="20"/>
      <c r="G32" s="20"/>
      <c r="H32" s="20"/>
      <c r="I32" s="75"/>
      <c r="J32" s="76"/>
      <c r="K32" s="23"/>
    </row>
    <row r="33" spans="1:11" ht="12.75" customHeight="1">
      <c r="A33" s="163"/>
      <c r="B33" s="159" t="s">
        <v>37</v>
      </c>
      <c r="C33" s="159"/>
      <c r="D33" s="159"/>
      <c r="E33" s="159"/>
      <c r="F33" s="159"/>
      <c r="G33" s="159"/>
      <c r="H33" s="159"/>
      <c r="I33" s="60"/>
      <c r="J33" s="61"/>
      <c r="K33" s="23"/>
    </row>
    <row r="34" spans="1:11" ht="12.75" customHeight="1">
      <c r="A34" s="163"/>
      <c r="B34" s="77" t="s">
        <v>38</v>
      </c>
      <c r="C34" s="63" t="s">
        <v>129</v>
      </c>
      <c r="D34" s="64"/>
      <c r="E34" s="64"/>
      <c r="F34" s="64"/>
      <c r="G34" s="64"/>
      <c r="H34" s="65"/>
      <c r="I34" s="78">
        <f>(((5/30)/12))</f>
        <v>0.013888888888888888</v>
      </c>
      <c r="J34" s="79">
        <f>I34*$J$8</f>
        <v>42.04138888888889</v>
      </c>
      <c r="K34" s="45"/>
    </row>
    <row r="35" spans="1:11" ht="12.75" customHeight="1">
      <c r="A35" s="163"/>
      <c r="B35" s="80" t="s">
        <v>39</v>
      </c>
      <c r="C35" s="81" t="s">
        <v>130</v>
      </c>
      <c r="D35" s="82"/>
      <c r="E35" s="82"/>
      <c r="F35" s="82"/>
      <c r="G35" s="82"/>
      <c r="H35" s="83"/>
      <c r="I35" s="78">
        <v>0</v>
      </c>
      <c r="J35" s="79">
        <f>I35*$J$8</f>
        <v>0</v>
      </c>
      <c r="K35" s="45"/>
    </row>
    <row r="36" spans="1:11" ht="12.75" customHeight="1">
      <c r="A36" s="163"/>
      <c r="B36" s="80" t="s">
        <v>40</v>
      </c>
      <c r="C36" s="81" t="s">
        <v>131</v>
      </c>
      <c r="D36" s="82"/>
      <c r="E36" s="82"/>
      <c r="F36" s="82"/>
      <c r="G36" s="82"/>
      <c r="H36" s="83"/>
      <c r="I36" s="78">
        <f>(((5/30)/12)*0.015)</f>
        <v>0.00020833333333333332</v>
      </c>
      <c r="J36" s="79">
        <f>I36*$J$8</f>
        <v>0.6306208333333333</v>
      </c>
      <c r="K36" s="45"/>
    </row>
    <row r="37" spans="1:11" ht="12.75" customHeight="1">
      <c r="A37" s="163"/>
      <c r="B37" s="77" t="s">
        <v>41</v>
      </c>
      <c r="C37" s="47" t="s">
        <v>132</v>
      </c>
      <c r="D37" s="48"/>
      <c r="E37" s="48"/>
      <c r="F37" s="48"/>
      <c r="G37" s="48"/>
      <c r="H37" s="49"/>
      <c r="I37" s="78">
        <f>((1/30)/12)</f>
        <v>0.002777777777777778</v>
      </c>
      <c r="J37" s="79">
        <f>I37*$J$8</f>
        <v>8.408277777777778</v>
      </c>
      <c r="K37" s="45"/>
    </row>
    <row r="38" spans="1:11" ht="12.75" customHeight="1">
      <c r="A38" s="163"/>
      <c r="B38" s="77" t="s">
        <v>42</v>
      </c>
      <c r="C38" s="47" t="s">
        <v>133</v>
      </c>
      <c r="D38" s="48"/>
      <c r="E38" s="48"/>
      <c r="F38" s="48"/>
      <c r="G38" s="48"/>
      <c r="H38" s="49"/>
      <c r="I38" s="84">
        <f>((((15/30)/12)*0.08))</f>
        <v>0.003333333333333333</v>
      </c>
      <c r="J38" s="79">
        <f>I38*$J$8</f>
        <v>10.089933333333333</v>
      </c>
      <c r="K38" s="45"/>
    </row>
    <row r="39" spans="1:11" ht="12.75" customHeight="1">
      <c r="A39" s="163"/>
      <c r="B39" s="85" t="s">
        <v>43</v>
      </c>
      <c r="C39" s="86" t="s">
        <v>134</v>
      </c>
      <c r="D39" s="87"/>
      <c r="E39" s="87"/>
      <c r="F39" s="87"/>
      <c r="G39" s="87"/>
      <c r="H39" s="88"/>
      <c r="I39" s="89">
        <v>0</v>
      </c>
      <c r="J39" s="74">
        <f>TRUNC(I39*$J$7,2)</f>
        <v>0</v>
      </c>
      <c r="K39" s="45"/>
    </row>
    <row r="40" spans="1:11" ht="12.75" customHeight="1">
      <c r="A40" s="163"/>
      <c r="B40" s="160" t="s">
        <v>44</v>
      </c>
      <c r="C40" s="160"/>
      <c r="D40" s="160"/>
      <c r="E40" s="160"/>
      <c r="F40" s="160"/>
      <c r="G40" s="160"/>
      <c r="H40" s="160"/>
      <c r="I40" s="90">
        <f>SUM(I34:I38)</f>
        <v>0.02020833333333333</v>
      </c>
      <c r="J40" s="91">
        <f>TRUNC(SUM(J34:J38),2)</f>
        <v>61.17</v>
      </c>
      <c r="K40" s="23"/>
    </row>
    <row r="41" spans="1:11" ht="12.75" customHeight="1">
      <c r="A41" s="163"/>
      <c r="B41" s="20"/>
      <c r="C41" s="20"/>
      <c r="D41" s="20"/>
      <c r="E41" s="20"/>
      <c r="F41" s="20"/>
      <c r="G41" s="20"/>
      <c r="H41" s="20"/>
      <c r="I41" s="75"/>
      <c r="J41" s="76"/>
      <c r="K41" s="23"/>
    </row>
    <row r="42" spans="1:11" ht="12.75" customHeight="1">
      <c r="A42" s="163"/>
      <c r="B42" s="159" t="s">
        <v>45</v>
      </c>
      <c r="C42" s="159"/>
      <c r="D42" s="159"/>
      <c r="E42" s="159"/>
      <c r="F42" s="159"/>
      <c r="G42" s="159"/>
      <c r="H42" s="159"/>
      <c r="I42" s="75"/>
      <c r="J42" s="55"/>
      <c r="K42" s="23"/>
    </row>
    <row r="43" spans="1:11" ht="12.75" customHeight="1">
      <c r="A43" s="163"/>
      <c r="B43" s="92" t="s">
        <v>46</v>
      </c>
      <c r="C43" s="63" t="s">
        <v>135</v>
      </c>
      <c r="D43" s="64"/>
      <c r="E43" s="64"/>
      <c r="F43" s="64"/>
      <c r="G43" s="64"/>
      <c r="H43" s="65"/>
      <c r="I43" s="93">
        <f>(((7/30/12)))</f>
        <v>0.019444444444444445</v>
      </c>
      <c r="J43" s="67">
        <f>I43*$J$8</f>
        <v>58.85794444444445</v>
      </c>
      <c r="K43" s="23"/>
    </row>
    <row r="44" spans="1:11" ht="12.75" customHeight="1">
      <c r="A44" s="163"/>
      <c r="B44" s="77" t="s">
        <v>47</v>
      </c>
      <c r="C44" s="158" t="s">
        <v>136</v>
      </c>
      <c r="D44" s="158"/>
      <c r="E44" s="158"/>
      <c r="F44" s="158"/>
      <c r="G44" s="94"/>
      <c r="H44" s="95"/>
      <c r="I44" s="96">
        <v>0.0008</v>
      </c>
      <c r="J44" s="79">
        <f>I44*$J$8</f>
        <v>2.421584</v>
      </c>
      <c r="K44" s="23"/>
    </row>
    <row r="45" spans="1:11" ht="12.75" customHeight="1">
      <c r="A45" s="163"/>
      <c r="B45" s="77" t="s">
        <v>48</v>
      </c>
      <c r="C45" s="161" t="s">
        <v>137</v>
      </c>
      <c r="D45" s="161"/>
      <c r="E45" s="161"/>
      <c r="F45" s="97"/>
      <c r="G45" s="97"/>
      <c r="H45" s="98"/>
      <c r="I45" s="96">
        <v>0.0008</v>
      </c>
      <c r="J45" s="79">
        <f>I45*$J$8</f>
        <v>2.421584</v>
      </c>
      <c r="K45" s="23"/>
    </row>
    <row r="46" spans="1:11" ht="12.75" customHeight="1">
      <c r="A46" s="163"/>
      <c r="B46" s="160" t="s">
        <v>49</v>
      </c>
      <c r="C46" s="160"/>
      <c r="D46" s="160"/>
      <c r="E46" s="160"/>
      <c r="F46" s="160"/>
      <c r="G46" s="160"/>
      <c r="H46" s="160"/>
      <c r="I46" s="90">
        <f>SUM(I43:I45)</f>
        <v>0.021044444444444442</v>
      </c>
      <c r="J46" s="91">
        <f>TRUNC(SUM(J43:J45),2)</f>
        <v>63.7</v>
      </c>
      <c r="K46" s="23"/>
    </row>
    <row r="47" spans="1:11" ht="12.75" customHeight="1">
      <c r="A47" s="163"/>
      <c r="B47" s="162" t="s">
        <v>50</v>
      </c>
      <c r="C47" s="162"/>
      <c r="D47" s="162"/>
      <c r="E47" s="162"/>
      <c r="F47" s="162"/>
      <c r="G47" s="162"/>
      <c r="H47" s="162"/>
      <c r="I47" s="99">
        <f>I31+I40+I46</f>
        <v>0.3637527777777777</v>
      </c>
      <c r="J47" s="100">
        <f>TRUNC(J31+J40+J46,2)</f>
        <v>1101.04</v>
      </c>
      <c r="K47" s="29"/>
    </row>
    <row r="48" spans="1:11" ht="12.75" customHeight="1">
      <c r="A48" s="2"/>
      <c r="B48" s="101"/>
      <c r="C48" s="102"/>
      <c r="D48" s="102"/>
      <c r="E48" s="102"/>
      <c r="F48" s="102"/>
      <c r="G48" s="102"/>
      <c r="H48" s="102"/>
      <c r="I48" s="103"/>
      <c r="J48" s="104"/>
      <c r="K48" s="59"/>
    </row>
    <row r="49" spans="1:11" ht="12.75" customHeight="1">
      <c r="A49" s="157"/>
      <c r="B49" s="154" t="s">
        <v>51</v>
      </c>
      <c r="C49" s="154"/>
      <c r="D49" s="154"/>
      <c r="E49" s="154"/>
      <c r="F49" s="154"/>
      <c r="G49" s="154"/>
      <c r="H49" s="154"/>
      <c r="I49" s="39" t="s">
        <v>9</v>
      </c>
      <c r="J49" s="22" t="s">
        <v>3</v>
      </c>
      <c r="K49" s="10"/>
    </row>
    <row r="50" spans="1:11" ht="12.75" customHeight="1">
      <c r="A50" s="157"/>
      <c r="B50" s="105" t="s">
        <v>52</v>
      </c>
      <c r="C50" s="106" t="s">
        <v>53</v>
      </c>
      <c r="D50" s="106"/>
      <c r="E50" s="106"/>
      <c r="F50" s="106"/>
      <c r="G50" s="106"/>
      <c r="H50" s="106"/>
      <c r="I50" s="107">
        <v>0.0074</v>
      </c>
      <c r="J50" s="79">
        <f>TRUNC(I50*$J$8,2)</f>
        <v>22.39</v>
      </c>
      <c r="K50" s="45"/>
    </row>
    <row r="51" spans="1:11" ht="12.75" customHeight="1">
      <c r="A51" s="157"/>
      <c r="B51" s="105" t="s">
        <v>54</v>
      </c>
      <c r="C51" s="106" t="s">
        <v>55</v>
      </c>
      <c r="D51" s="106"/>
      <c r="E51" s="106"/>
      <c r="F51" s="106"/>
      <c r="G51" s="106"/>
      <c r="H51" s="106"/>
      <c r="I51" s="107">
        <f>I$23*I46</f>
        <v>0.007744355555555557</v>
      </c>
      <c r="J51" s="79">
        <f>TRUNC(I51*$J$8,2)</f>
        <v>23.44</v>
      </c>
      <c r="K51" s="45"/>
    </row>
    <row r="52" spans="1:11" ht="12.75" customHeight="1">
      <c r="A52" s="157"/>
      <c r="B52" s="154" t="s">
        <v>56</v>
      </c>
      <c r="C52" s="154"/>
      <c r="D52" s="154"/>
      <c r="E52" s="154"/>
      <c r="F52" s="154"/>
      <c r="G52" s="154"/>
      <c r="H52" s="154"/>
      <c r="I52" s="108">
        <f>SUM(I50:I51)</f>
        <v>0.015144355555555558</v>
      </c>
      <c r="J52" s="31">
        <f>TRUNC(SUM(J50:J51),2)</f>
        <v>45.83</v>
      </c>
      <c r="K52" s="29"/>
    </row>
    <row r="53" spans="1:11" ht="12.75" customHeight="1">
      <c r="A53" s="2"/>
      <c r="B53" s="109"/>
      <c r="C53" s="110"/>
      <c r="D53" s="110"/>
      <c r="E53" s="110"/>
      <c r="F53" s="110"/>
      <c r="G53" s="110"/>
      <c r="H53" s="110"/>
      <c r="I53" s="32"/>
      <c r="J53" s="34"/>
      <c r="K53" s="32"/>
    </row>
    <row r="54" spans="1:11" ht="12.75" customHeight="1">
      <c r="A54" s="2"/>
      <c r="B54" s="154"/>
      <c r="C54" s="154"/>
      <c r="D54" s="154"/>
      <c r="E54" s="154"/>
      <c r="F54" s="154"/>
      <c r="G54" s="154"/>
      <c r="H54" s="154"/>
      <c r="I54" s="39" t="s">
        <v>9</v>
      </c>
      <c r="J54" s="22" t="s">
        <v>3</v>
      </c>
      <c r="K54" s="10"/>
    </row>
    <row r="55" spans="1:11" ht="12.75" customHeight="1">
      <c r="A55" s="2"/>
      <c r="B55" s="154" t="s">
        <v>57</v>
      </c>
      <c r="C55" s="154"/>
      <c r="D55" s="154"/>
      <c r="E55" s="154"/>
      <c r="F55" s="154"/>
      <c r="G55" s="154"/>
      <c r="H55" s="154"/>
      <c r="I55" s="111">
        <f>I23+I47+I52</f>
        <v>0.7468971333333334</v>
      </c>
      <c r="J55" s="112">
        <f>TRUNC(I55*$J$8,2)</f>
        <v>2260.84</v>
      </c>
      <c r="K55" s="10"/>
    </row>
    <row r="56" spans="1:11" ht="12.75" customHeight="1">
      <c r="A56" s="2"/>
      <c r="B56" s="109"/>
      <c r="C56" s="110"/>
      <c r="D56" s="110"/>
      <c r="E56" s="110"/>
      <c r="F56" s="110"/>
      <c r="G56" s="110"/>
      <c r="H56" s="110"/>
      <c r="I56" s="59"/>
      <c r="J56" s="34"/>
      <c r="K56" s="34"/>
    </row>
    <row r="57" spans="1:11" ht="12.75" customHeight="1">
      <c r="A57" s="2"/>
      <c r="B57" s="155" t="s">
        <v>58</v>
      </c>
      <c r="C57" s="155"/>
      <c r="D57" s="155"/>
      <c r="E57" s="155"/>
      <c r="F57" s="155"/>
      <c r="G57" s="155"/>
      <c r="H57" s="155"/>
      <c r="I57" s="155"/>
      <c r="J57" s="113">
        <f>TRUNC(SUM(J8+J55),2)</f>
        <v>5287.82</v>
      </c>
      <c r="K57" s="23"/>
    </row>
    <row r="58" spans="1:11" ht="12.75" customHeight="1">
      <c r="A58" s="2"/>
      <c r="B58" s="10"/>
      <c r="C58" s="32"/>
      <c r="D58" s="32"/>
      <c r="E58" s="32"/>
      <c r="F58" s="32"/>
      <c r="G58" s="32"/>
      <c r="H58" s="32"/>
      <c r="I58" s="32"/>
      <c r="J58" s="34"/>
      <c r="K58" s="32"/>
    </row>
    <row r="59" spans="1:11" ht="12.75" customHeight="1">
      <c r="A59" s="2"/>
      <c r="B59" s="155" t="s">
        <v>59</v>
      </c>
      <c r="C59" s="155"/>
      <c r="D59" s="155"/>
      <c r="E59" s="155"/>
      <c r="F59" s="155"/>
      <c r="G59" s="155"/>
      <c r="H59" s="155"/>
      <c r="I59" s="155"/>
      <c r="J59" s="155"/>
      <c r="K59" s="10"/>
    </row>
    <row r="60" spans="1:11" ht="12.75" customHeight="1">
      <c r="A60" s="2"/>
      <c r="B60" s="10"/>
      <c r="C60" s="32"/>
      <c r="D60" s="32"/>
      <c r="E60" s="32"/>
      <c r="F60" s="32"/>
      <c r="G60" s="32"/>
      <c r="H60" s="32"/>
      <c r="I60" s="32"/>
      <c r="J60" s="34"/>
      <c r="K60" s="32"/>
    </row>
    <row r="61" spans="1:11" ht="12.75" customHeight="1">
      <c r="A61" s="2"/>
      <c r="B61" s="114"/>
      <c r="C61" s="165" t="s">
        <v>60</v>
      </c>
      <c r="D61" s="165"/>
      <c r="E61" s="165"/>
      <c r="F61" s="165"/>
      <c r="G61" s="165"/>
      <c r="H61" s="165"/>
      <c r="I61" s="165"/>
      <c r="J61" s="165"/>
      <c r="K61" s="10"/>
    </row>
    <row r="62" spans="1:11" ht="12.75" customHeight="1">
      <c r="A62" s="2"/>
      <c r="B62" s="32"/>
      <c r="C62" s="33"/>
      <c r="D62" s="33"/>
      <c r="E62" s="33"/>
      <c r="F62" s="33"/>
      <c r="G62" s="33"/>
      <c r="H62" s="33"/>
      <c r="I62" s="32"/>
      <c r="J62" s="34"/>
      <c r="K62" s="32"/>
    </row>
    <row r="63" spans="1:11" ht="12.75" customHeight="1">
      <c r="A63" s="157"/>
      <c r="B63" s="154" t="s">
        <v>61</v>
      </c>
      <c r="C63" s="154"/>
      <c r="D63" s="154"/>
      <c r="E63" s="154"/>
      <c r="F63" s="154"/>
      <c r="G63" s="154"/>
      <c r="H63" s="154"/>
      <c r="I63" s="154"/>
      <c r="J63" s="22" t="s">
        <v>3</v>
      </c>
      <c r="K63" s="10"/>
    </row>
    <row r="64" spans="1:11" ht="12.75" customHeight="1">
      <c r="A64" s="157"/>
      <c r="B64" s="115" t="s">
        <v>62</v>
      </c>
      <c r="C64" s="64" t="s">
        <v>63</v>
      </c>
      <c r="D64" s="8"/>
      <c r="E64" s="8"/>
      <c r="F64" s="8"/>
      <c r="G64" s="8"/>
      <c r="H64" s="8"/>
      <c r="I64" s="64"/>
      <c r="J64" s="116"/>
      <c r="K64" s="45"/>
    </row>
    <row r="65" spans="1:11" ht="12.75" customHeight="1">
      <c r="A65" s="157"/>
      <c r="B65" s="46" t="s">
        <v>64</v>
      </c>
      <c r="C65" s="48" t="s">
        <v>65</v>
      </c>
      <c r="D65" s="117"/>
      <c r="E65" s="117"/>
      <c r="F65" s="117"/>
      <c r="G65" s="117"/>
      <c r="H65" s="117"/>
      <c r="I65" s="48"/>
      <c r="J65" s="79"/>
      <c r="K65" s="45"/>
    </row>
    <row r="66" spans="1:11" ht="12.75" customHeight="1">
      <c r="A66" s="157"/>
      <c r="B66" s="46" t="s">
        <v>66</v>
      </c>
      <c r="C66" s="48" t="s">
        <v>67</v>
      </c>
      <c r="D66" s="117"/>
      <c r="E66" s="117"/>
      <c r="F66" s="117"/>
      <c r="G66" s="117"/>
      <c r="H66" s="117"/>
      <c r="I66" s="48"/>
      <c r="J66" s="79"/>
      <c r="K66" s="45"/>
    </row>
    <row r="67" spans="1:11" ht="12.75" customHeight="1">
      <c r="A67" s="157"/>
      <c r="B67" s="46" t="s">
        <v>68</v>
      </c>
      <c r="C67" s="48" t="s">
        <v>69</v>
      </c>
      <c r="D67" s="117"/>
      <c r="E67" s="117"/>
      <c r="F67" s="117"/>
      <c r="G67" s="117"/>
      <c r="H67" s="117"/>
      <c r="I67" s="48"/>
      <c r="J67" s="79"/>
      <c r="K67" s="45"/>
    </row>
    <row r="68" spans="1:11" ht="12.75" customHeight="1">
      <c r="A68" s="157"/>
      <c r="B68" s="46" t="s">
        <v>70</v>
      </c>
      <c r="C68" s="48" t="s">
        <v>71</v>
      </c>
      <c r="D68" s="48"/>
      <c r="E68" s="48"/>
      <c r="F68" s="48"/>
      <c r="G68" s="48"/>
      <c r="H68" s="48"/>
      <c r="I68" s="48"/>
      <c r="J68" s="79">
        <v>904.92</v>
      </c>
      <c r="K68" s="45"/>
    </row>
    <row r="69" spans="1:11" ht="12.75" customHeight="1">
      <c r="A69" s="157"/>
      <c r="B69" s="46" t="s">
        <v>72</v>
      </c>
      <c r="C69" s="48" t="s">
        <v>73</v>
      </c>
      <c r="D69" s="48"/>
      <c r="E69" s="48"/>
      <c r="F69" s="48"/>
      <c r="G69" s="48"/>
      <c r="H69" s="48"/>
      <c r="I69" s="48"/>
      <c r="J69" s="79">
        <v>16.1</v>
      </c>
      <c r="K69" s="45"/>
    </row>
    <row r="70" spans="1:11" ht="12.75" customHeight="1">
      <c r="A70" s="157"/>
      <c r="B70" s="46" t="s">
        <v>74</v>
      </c>
      <c r="C70" s="48" t="s">
        <v>75</v>
      </c>
      <c r="D70" s="48"/>
      <c r="E70" s="48"/>
      <c r="F70" s="48"/>
      <c r="G70" s="48"/>
      <c r="H70" s="48"/>
      <c r="I70" s="48"/>
      <c r="J70" s="79">
        <v>0</v>
      </c>
      <c r="K70" s="45"/>
    </row>
    <row r="71" spans="1:11" ht="12.75" customHeight="1">
      <c r="A71" s="157"/>
      <c r="B71" s="46" t="s">
        <v>76</v>
      </c>
      <c r="C71" s="48" t="s">
        <v>77</v>
      </c>
      <c r="D71" s="48"/>
      <c r="E71" s="48"/>
      <c r="F71" s="48"/>
      <c r="G71" s="48"/>
      <c r="H71" s="48"/>
      <c r="I71" s="48"/>
      <c r="J71" s="79"/>
      <c r="K71" s="45"/>
    </row>
    <row r="72" spans="1:11" ht="12.75" customHeight="1">
      <c r="A72" s="157"/>
      <c r="B72" s="46" t="s">
        <v>78</v>
      </c>
      <c r="C72" s="48" t="s">
        <v>79</v>
      </c>
      <c r="D72" s="117"/>
      <c r="E72" s="117"/>
      <c r="F72" s="117"/>
      <c r="G72" s="117"/>
      <c r="H72" s="117"/>
      <c r="I72" s="48"/>
      <c r="J72" s="79"/>
      <c r="K72" s="45"/>
    </row>
    <row r="73" spans="1:11" ht="12.75" customHeight="1">
      <c r="A73" s="157"/>
      <c r="B73" s="118" t="s">
        <v>80</v>
      </c>
      <c r="C73" s="48" t="s">
        <v>115</v>
      </c>
      <c r="D73" s="117"/>
      <c r="E73" s="117"/>
      <c r="F73" s="117"/>
      <c r="G73" s="117"/>
      <c r="H73" s="117"/>
      <c r="I73" s="48"/>
      <c r="J73" s="79">
        <v>622.1</v>
      </c>
      <c r="K73" s="45"/>
    </row>
    <row r="74" spans="1:11" ht="12.75" customHeight="1">
      <c r="A74" s="157"/>
      <c r="B74" s="46" t="s">
        <v>81</v>
      </c>
      <c r="C74" s="48" t="s">
        <v>82</v>
      </c>
      <c r="D74" s="48"/>
      <c r="E74" s="48"/>
      <c r="F74" s="48"/>
      <c r="G74" s="48"/>
      <c r="H74" s="48"/>
      <c r="I74" s="48"/>
      <c r="J74" s="79">
        <v>3.62</v>
      </c>
      <c r="K74" s="45"/>
    </row>
    <row r="75" spans="1:11" ht="12.75" customHeight="1">
      <c r="A75" s="157"/>
      <c r="B75" s="46" t="s">
        <v>83</v>
      </c>
      <c r="C75" s="48" t="s">
        <v>84</v>
      </c>
      <c r="D75" s="48"/>
      <c r="E75" s="48"/>
      <c r="F75" s="48"/>
      <c r="G75" s="48"/>
      <c r="H75" s="48"/>
      <c r="I75" s="48"/>
      <c r="J75" s="79"/>
      <c r="K75" s="45"/>
    </row>
    <row r="76" spans="1:11" ht="12.75" customHeight="1">
      <c r="A76" s="157"/>
      <c r="B76" s="119" t="s">
        <v>85</v>
      </c>
      <c r="C76" s="120" t="s">
        <v>86</v>
      </c>
      <c r="D76" s="48"/>
      <c r="E76" s="48"/>
      <c r="F76" s="48"/>
      <c r="G76" s="48"/>
      <c r="H76" s="48"/>
      <c r="I76" s="48"/>
      <c r="J76" s="79">
        <v>103.93</v>
      </c>
      <c r="K76" s="45"/>
    </row>
    <row r="77" spans="1:11" ht="12.75" customHeight="1">
      <c r="A77" s="157"/>
      <c r="B77" s="119" t="s">
        <v>87</v>
      </c>
      <c r="C77" s="120" t="s">
        <v>88</v>
      </c>
      <c r="D77" s="48"/>
      <c r="E77" s="48"/>
      <c r="F77" s="48"/>
      <c r="G77" s="48"/>
      <c r="H77" s="48"/>
      <c r="I77" s="48"/>
      <c r="J77" s="79"/>
      <c r="K77" s="45"/>
    </row>
    <row r="78" spans="1:11" ht="12.75" customHeight="1">
      <c r="A78" s="157"/>
      <c r="B78" s="46" t="s">
        <v>89</v>
      </c>
      <c r="C78" s="48" t="s">
        <v>90</v>
      </c>
      <c r="D78" s="48"/>
      <c r="E78" s="48"/>
      <c r="F78" s="48"/>
      <c r="G78" s="48"/>
      <c r="H78" s="48"/>
      <c r="I78" s="48"/>
      <c r="J78" s="79"/>
      <c r="K78" s="45"/>
    </row>
    <row r="79" spans="1:11" ht="12.75" customHeight="1">
      <c r="A79" s="157"/>
      <c r="B79" s="166" t="s">
        <v>91</v>
      </c>
      <c r="C79" s="166"/>
      <c r="D79" s="166"/>
      <c r="E79" s="166"/>
      <c r="F79" s="166"/>
      <c r="G79" s="166"/>
      <c r="H79" s="166"/>
      <c r="I79" s="166"/>
      <c r="J79" s="121">
        <f>TRUNC(SUM(J64:J78),2)</f>
        <v>1650.67</v>
      </c>
      <c r="K79" s="29"/>
    </row>
    <row r="80" spans="1:11" ht="12.75" customHeight="1">
      <c r="A80" s="2"/>
      <c r="B80" s="10"/>
      <c r="C80" s="32"/>
      <c r="D80" s="32"/>
      <c r="E80" s="32"/>
      <c r="F80" s="32"/>
      <c r="G80" s="32"/>
      <c r="H80" s="32"/>
      <c r="I80" s="32"/>
      <c r="J80" s="34"/>
      <c r="K80" s="32"/>
    </row>
    <row r="81" spans="1:11" ht="12.75" customHeight="1">
      <c r="A81" s="2"/>
      <c r="B81" s="167" t="s">
        <v>92</v>
      </c>
      <c r="C81" s="167"/>
      <c r="D81" s="167"/>
      <c r="E81" s="167"/>
      <c r="F81" s="167"/>
      <c r="G81" s="167"/>
      <c r="H81" s="167"/>
      <c r="I81" s="167"/>
      <c r="J81" s="113">
        <f>TRUNC(J57+J79,2)</f>
        <v>6938.49</v>
      </c>
      <c r="K81" s="23"/>
    </row>
    <row r="82" spans="1:11" ht="12.75" customHeight="1">
      <c r="A82" s="2"/>
      <c r="B82" s="10"/>
      <c r="C82" s="122"/>
      <c r="D82" s="122"/>
      <c r="E82" s="122"/>
      <c r="F82" s="122"/>
      <c r="G82" s="122"/>
      <c r="H82" s="122"/>
      <c r="I82" s="122"/>
      <c r="J82" s="10"/>
      <c r="K82" s="23"/>
    </row>
    <row r="83" spans="1:11" ht="12.75" customHeight="1">
      <c r="A83" s="2"/>
      <c r="B83" s="155" t="s">
        <v>93</v>
      </c>
      <c r="C83" s="155"/>
      <c r="D83" s="155"/>
      <c r="E83" s="155"/>
      <c r="F83" s="155"/>
      <c r="G83" s="155"/>
      <c r="H83" s="155"/>
      <c r="I83" s="155"/>
      <c r="J83" s="155"/>
      <c r="K83" s="23"/>
    </row>
    <row r="84" spans="1:11" ht="12.75" customHeight="1">
      <c r="A84" s="2"/>
      <c r="B84" s="10"/>
      <c r="C84" s="32"/>
      <c r="D84" s="32"/>
      <c r="E84" s="32"/>
      <c r="F84" s="32"/>
      <c r="G84" s="32"/>
      <c r="H84" s="32"/>
      <c r="I84" s="32"/>
      <c r="J84" s="34"/>
      <c r="K84" s="32"/>
    </row>
    <row r="85" spans="1:11" ht="12.75" customHeight="1">
      <c r="A85" s="2"/>
      <c r="B85" s="18"/>
      <c r="C85" s="154" t="s">
        <v>94</v>
      </c>
      <c r="D85" s="154"/>
      <c r="E85" s="154"/>
      <c r="F85" s="154"/>
      <c r="G85" s="154"/>
      <c r="H85" s="154"/>
      <c r="I85" s="39" t="s">
        <v>9</v>
      </c>
      <c r="J85" s="22" t="s">
        <v>3</v>
      </c>
      <c r="K85" s="10"/>
    </row>
    <row r="86" spans="1:11" ht="12.75" customHeight="1">
      <c r="A86" s="2"/>
      <c r="B86" s="40" t="s">
        <v>95</v>
      </c>
      <c r="C86" s="63" t="s">
        <v>96</v>
      </c>
      <c r="D86" s="64"/>
      <c r="E86" s="64"/>
      <c r="F86" s="64"/>
      <c r="G86" s="64"/>
      <c r="H86" s="64"/>
      <c r="I86" s="123">
        <v>0.1</v>
      </c>
      <c r="J86" s="124">
        <f>TRUNC(I86*J81,2)</f>
        <v>693.84</v>
      </c>
      <c r="K86" s="45"/>
    </row>
    <row r="87" spans="1:11" ht="12.75" customHeight="1">
      <c r="A87" s="2"/>
      <c r="B87" s="51" t="s">
        <v>97</v>
      </c>
      <c r="C87" s="125" t="s">
        <v>98</v>
      </c>
      <c r="D87" s="126"/>
      <c r="E87" s="126"/>
      <c r="F87" s="126"/>
      <c r="G87" s="126"/>
      <c r="H87" s="126"/>
      <c r="I87" s="127">
        <v>0.1</v>
      </c>
      <c r="J87" s="128">
        <f>TRUNC(I87*J81,2)</f>
        <v>693.84</v>
      </c>
      <c r="K87" s="45"/>
    </row>
    <row r="88" spans="1:11" ht="12.75" customHeight="1">
      <c r="A88" s="2"/>
      <c r="B88" s="154" t="s">
        <v>99</v>
      </c>
      <c r="C88" s="154"/>
      <c r="D88" s="154"/>
      <c r="E88" s="154"/>
      <c r="F88" s="154"/>
      <c r="G88" s="154"/>
      <c r="H88" s="154"/>
      <c r="I88" s="108"/>
      <c r="J88" s="31">
        <f>ROUND(SUM(J86:J87),2)</f>
        <v>1387.68</v>
      </c>
      <c r="K88" s="29"/>
    </row>
    <row r="89" spans="1:11" ht="12.75" customHeight="1">
      <c r="A89" s="2"/>
      <c r="B89" s="32"/>
      <c r="C89" s="109"/>
      <c r="D89" s="109"/>
      <c r="E89" s="109"/>
      <c r="F89" s="109"/>
      <c r="G89" s="109"/>
      <c r="H89" s="109"/>
      <c r="I89" s="129"/>
      <c r="J89" s="130"/>
      <c r="K89" s="131"/>
    </row>
    <row r="90" spans="1:11" ht="12.75" customHeight="1">
      <c r="A90" s="2"/>
      <c r="B90" s="167" t="s">
        <v>100</v>
      </c>
      <c r="C90" s="167"/>
      <c r="D90" s="167"/>
      <c r="E90" s="167"/>
      <c r="F90" s="167"/>
      <c r="G90" s="167"/>
      <c r="H90" s="167"/>
      <c r="I90" s="167"/>
      <c r="J90" s="113">
        <f>TRUNC(SUM(J81+J88),2)</f>
        <v>8326.17</v>
      </c>
      <c r="K90" s="23"/>
    </row>
    <row r="91" spans="1:11" ht="12.75" customHeight="1">
      <c r="A91" s="2"/>
      <c r="B91" s="32"/>
      <c r="C91" s="109"/>
      <c r="D91" s="109"/>
      <c r="E91" s="109"/>
      <c r="F91" s="109"/>
      <c r="G91" s="109"/>
      <c r="H91" s="109"/>
      <c r="I91" s="129"/>
      <c r="J91" s="130"/>
      <c r="K91" s="131"/>
    </row>
    <row r="92" spans="1:11" ht="12.75" customHeight="1">
      <c r="A92" s="2"/>
      <c r="B92" s="19"/>
      <c r="C92" s="132" t="s">
        <v>101</v>
      </c>
      <c r="D92" s="35"/>
      <c r="E92" s="35"/>
      <c r="F92" s="35"/>
      <c r="G92" s="35"/>
      <c r="H92" s="21"/>
      <c r="I92" s="133" t="s">
        <v>9</v>
      </c>
      <c r="J92" s="22" t="s">
        <v>3</v>
      </c>
      <c r="K92" s="10"/>
    </row>
    <row r="93" spans="1:11" ht="12.75" customHeight="1">
      <c r="A93" s="2"/>
      <c r="B93" s="134" t="s">
        <v>102</v>
      </c>
      <c r="C93" s="63" t="s">
        <v>103</v>
      </c>
      <c r="D93" s="64"/>
      <c r="E93" s="64"/>
      <c r="F93" s="64"/>
      <c r="G93" s="64"/>
      <c r="H93" s="65"/>
      <c r="I93" s="135">
        <v>0.05</v>
      </c>
      <c r="J93" s="124">
        <f>TRUNC(I93*J$98,2)</f>
        <v>455.72</v>
      </c>
      <c r="K93" s="45"/>
    </row>
    <row r="94" spans="1:11" ht="12.75" customHeight="1">
      <c r="A94" s="2"/>
      <c r="B94" s="136" t="s">
        <v>104</v>
      </c>
      <c r="C94" s="47" t="s">
        <v>105</v>
      </c>
      <c r="D94" s="48"/>
      <c r="E94" s="48"/>
      <c r="F94" s="48"/>
      <c r="G94" s="48"/>
      <c r="H94" s="49"/>
      <c r="I94" s="137">
        <v>0.006500000000000001</v>
      </c>
      <c r="J94" s="124">
        <f>TRUNC(I94*J$98,2)</f>
        <v>59.24</v>
      </c>
      <c r="K94" s="45"/>
    </row>
    <row r="95" spans="1:11" ht="12.75" customHeight="1">
      <c r="A95" s="2"/>
      <c r="B95" s="136" t="s">
        <v>106</v>
      </c>
      <c r="C95" s="47" t="s">
        <v>107</v>
      </c>
      <c r="D95" s="48"/>
      <c r="E95" s="48"/>
      <c r="F95" s="48"/>
      <c r="G95" s="48"/>
      <c r="H95" s="49"/>
      <c r="I95" s="137">
        <v>0.03</v>
      </c>
      <c r="J95" s="124">
        <f>TRUNC(I95*J$98,2)</f>
        <v>273.43</v>
      </c>
      <c r="K95" s="45"/>
    </row>
    <row r="96" spans="1:11" ht="12.75" customHeight="1">
      <c r="A96" s="2"/>
      <c r="B96" s="154" t="s">
        <v>108</v>
      </c>
      <c r="C96" s="154"/>
      <c r="D96" s="154"/>
      <c r="E96" s="154"/>
      <c r="F96" s="154"/>
      <c r="G96" s="154"/>
      <c r="H96" s="154"/>
      <c r="I96" s="108">
        <f>SUM(I93:I95)</f>
        <v>0.0865</v>
      </c>
      <c r="J96" s="31">
        <f>SUM(J93:J95)</f>
        <v>788.3900000000001</v>
      </c>
      <c r="K96" s="29"/>
    </row>
    <row r="97" spans="1:11" ht="12.75" customHeight="1">
      <c r="A97" s="2"/>
      <c r="B97" s="32"/>
      <c r="C97" s="109"/>
      <c r="D97" s="109"/>
      <c r="E97" s="109"/>
      <c r="F97" s="109"/>
      <c r="G97" s="109"/>
      <c r="H97" s="109"/>
      <c r="I97" s="129"/>
      <c r="J97" s="130"/>
      <c r="K97" s="131"/>
    </row>
    <row r="98" spans="1:11" ht="12.75" customHeight="1">
      <c r="A98" s="2"/>
      <c r="B98" s="167" t="s">
        <v>109</v>
      </c>
      <c r="C98" s="167"/>
      <c r="D98" s="167"/>
      <c r="E98" s="167"/>
      <c r="F98" s="167"/>
      <c r="G98" s="167"/>
      <c r="H98" s="167"/>
      <c r="I98" s="167"/>
      <c r="J98" s="113">
        <f>TRUNC((J90)/(1-I96),2)</f>
        <v>9114.58</v>
      </c>
      <c r="K98" s="23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3"/>
    </row>
    <row r="100" spans="1:11" ht="12.75" customHeight="1">
      <c r="A100" s="2"/>
      <c r="B100" s="167" t="s">
        <v>110</v>
      </c>
      <c r="C100" s="167"/>
      <c r="D100" s="167"/>
      <c r="E100" s="167"/>
      <c r="F100" s="167"/>
      <c r="G100" s="167"/>
      <c r="H100" s="167"/>
      <c r="I100" s="167"/>
      <c r="J100" s="138">
        <f>TRUNC(J98*$C$3,2)</f>
        <v>328124.88</v>
      </c>
      <c r="K100" s="23"/>
    </row>
    <row r="101" spans="1:11" ht="12.75" customHeight="1">
      <c r="A101" s="2"/>
      <c r="B101" s="139"/>
      <c r="C101" s="139"/>
      <c r="D101" s="139"/>
      <c r="E101" s="139"/>
      <c r="F101" s="139"/>
      <c r="G101" s="139"/>
      <c r="H101" s="139"/>
      <c r="I101" s="139"/>
      <c r="J101" s="23"/>
      <c r="K101" s="23"/>
    </row>
    <row r="102" spans="1:11" ht="12.75" customHeight="1">
      <c r="A102" s="2"/>
      <c r="B102" s="167" t="s">
        <v>111</v>
      </c>
      <c r="C102" s="167"/>
      <c r="D102" s="167"/>
      <c r="E102" s="167"/>
      <c r="F102" s="167"/>
      <c r="G102" s="167"/>
      <c r="H102" s="167"/>
      <c r="I102" s="167"/>
      <c r="J102" s="113">
        <f>TRUNC(J98*12,2)</f>
        <v>109374.96</v>
      </c>
      <c r="K102" s="23"/>
    </row>
    <row r="103" spans="1:1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2"/>
    </row>
    <row r="104" spans="1:11" ht="12.75" customHeight="1">
      <c r="A104" s="2"/>
      <c r="B104" s="167" t="s">
        <v>112</v>
      </c>
      <c r="C104" s="167"/>
      <c r="D104" s="167"/>
      <c r="E104" s="167"/>
      <c r="F104" s="167"/>
      <c r="G104" s="167"/>
      <c r="H104" s="167"/>
      <c r="I104" s="167"/>
      <c r="J104" s="138">
        <f>TRUNC(J100*12,2)</f>
        <v>3937498.56</v>
      </c>
      <c r="K104" s="23"/>
    </row>
    <row r="105" spans="1:11" ht="12.75" customHeight="1">
      <c r="A105" s="2"/>
      <c r="B105" s="32"/>
      <c r="C105" s="32"/>
      <c r="D105" s="32"/>
      <c r="E105" s="32"/>
      <c r="F105" s="32"/>
      <c r="G105" s="32"/>
      <c r="H105" s="32"/>
      <c r="I105" s="32"/>
      <c r="J105" s="34"/>
      <c r="K105" s="32"/>
    </row>
    <row r="106" spans="1:11" ht="12.75" customHeight="1">
      <c r="A106" s="2"/>
      <c r="B106" s="32"/>
      <c r="C106" s="32"/>
      <c r="D106" s="32"/>
      <c r="E106" s="32"/>
      <c r="F106" s="32"/>
      <c r="G106" s="32"/>
      <c r="H106" s="32"/>
      <c r="I106" s="32"/>
      <c r="J106" s="34"/>
      <c r="K106" s="32"/>
    </row>
    <row r="107" spans="1:11" ht="12.75" customHeight="1">
      <c r="A107" s="2"/>
      <c r="B107" s="141" t="s">
        <v>113</v>
      </c>
      <c r="C107" s="32"/>
      <c r="D107" s="32"/>
      <c r="E107" s="34"/>
      <c r="F107" s="32"/>
      <c r="G107" s="32"/>
      <c r="H107" s="32"/>
      <c r="I107" s="32"/>
      <c r="J107" s="34"/>
      <c r="K107" s="32"/>
    </row>
    <row r="108" spans="1:11" s="1" customFormat="1" ht="16.5" customHeight="1">
      <c r="A108" s="2"/>
      <c r="B108" s="168" t="s">
        <v>116</v>
      </c>
      <c r="C108" s="168"/>
      <c r="D108" s="168"/>
      <c r="E108" s="168"/>
      <c r="F108" s="168"/>
      <c r="G108" s="168"/>
      <c r="H108" s="168"/>
      <c r="I108" s="168"/>
      <c r="J108" s="168"/>
      <c r="K108" s="32"/>
    </row>
    <row r="109" spans="1:11" s="1" customFormat="1" ht="12.75" customHeight="1">
      <c r="A109" s="2"/>
      <c r="B109" s="168"/>
      <c r="C109" s="168"/>
      <c r="D109" s="168"/>
      <c r="E109" s="168"/>
      <c r="F109" s="168"/>
      <c r="G109" s="168"/>
      <c r="H109" s="168"/>
      <c r="I109" s="168"/>
      <c r="J109" s="168"/>
      <c r="K109" s="32"/>
    </row>
    <row r="110" spans="1:11" s="1" customFormat="1" ht="12.75" customHeight="1">
      <c r="A110" s="2"/>
      <c r="B110" s="168"/>
      <c r="C110" s="168"/>
      <c r="D110" s="168"/>
      <c r="E110" s="168"/>
      <c r="F110" s="168"/>
      <c r="G110" s="168"/>
      <c r="H110" s="168"/>
      <c r="I110" s="168"/>
      <c r="J110" s="168"/>
      <c r="K110" s="32"/>
    </row>
    <row r="111" spans="1:11" ht="12.75" customHeight="1">
      <c r="A111" s="2"/>
      <c r="B111" s="32"/>
      <c r="C111" s="32"/>
      <c r="D111" s="32"/>
      <c r="E111" s="32"/>
      <c r="F111" s="32"/>
      <c r="G111" s="32"/>
      <c r="H111" s="32"/>
      <c r="I111" s="32"/>
      <c r="J111" s="34"/>
      <c r="K111" s="32"/>
    </row>
    <row r="112" spans="1:11" ht="12.75" customHeight="1">
      <c r="A112" s="2"/>
      <c r="B112" s="32"/>
      <c r="C112" s="32"/>
      <c r="D112" s="32"/>
      <c r="E112" s="32"/>
      <c r="F112" s="32"/>
      <c r="G112" s="32"/>
      <c r="H112" s="32"/>
      <c r="I112" s="32"/>
      <c r="J112" s="34"/>
      <c r="K112" s="32"/>
    </row>
    <row r="113" spans="1:11" ht="12.75" customHeight="1">
      <c r="A113" s="2"/>
      <c r="B113" s="32"/>
      <c r="C113" s="32"/>
      <c r="D113" s="32"/>
      <c r="E113" s="32"/>
      <c r="F113" s="32"/>
      <c r="G113" s="32"/>
      <c r="H113" s="32"/>
      <c r="I113" s="32"/>
      <c r="J113" s="34"/>
      <c r="K113" s="32"/>
    </row>
    <row r="114" spans="1:11" ht="12.75" customHeight="1">
      <c r="A114" s="2"/>
      <c r="B114" s="32"/>
      <c r="C114" s="32"/>
      <c r="D114" s="32"/>
      <c r="E114" s="32"/>
      <c r="F114" s="32"/>
      <c r="G114" s="32"/>
      <c r="H114" s="32"/>
      <c r="I114" s="32"/>
      <c r="J114" s="34"/>
      <c r="K114" s="32"/>
    </row>
    <row r="115" spans="1:11" ht="12.75" customHeight="1">
      <c r="A115" s="2"/>
      <c r="B115" s="32"/>
      <c r="C115" s="32"/>
      <c r="D115" s="32"/>
      <c r="E115" s="32"/>
      <c r="F115" s="32"/>
      <c r="G115" s="32"/>
      <c r="H115" s="32"/>
      <c r="I115" s="32"/>
      <c r="J115" s="34"/>
      <c r="K115" s="32"/>
    </row>
    <row r="116" spans="1:11" ht="12.75" customHeight="1">
      <c r="A116" s="2"/>
      <c r="B116" s="32"/>
      <c r="C116" s="32"/>
      <c r="D116" s="32"/>
      <c r="E116" s="32"/>
      <c r="F116" s="32"/>
      <c r="G116" s="32"/>
      <c r="H116" s="32"/>
      <c r="I116" s="32"/>
      <c r="J116" s="34"/>
      <c r="K116" s="32"/>
    </row>
    <row r="117" spans="1:11" ht="12.75" customHeight="1">
      <c r="A117" s="2"/>
      <c r="B117" s="32"/>
      <c r="C117" s="32"/>
      <c r="D117" s="32"/>
      <c r="E117" s="32"/>
      <c r="F117" s="32"/>
      <c r="G117" s="32"/>
      <c r="H117" s="32"/>
      <c r="I117" s="32"/>
      <c r="J117" s="34"/>
      <c r="K117" s="32"/>
    </row>
    <row r="118" spans="1:11" ht="12.75" customHeight="1">
      <c r="A118" s="2"/>
      <c r="B118" s="32"/>
      <c r="C118" s="32"/>
      <c r="D118" s="32"/>
      <c r="E118" s="32"/>
      <c r="F118" s="32"/>
      <c r="G118" s="32"/>
      <c r="H118" s="32"/>
      <c r="I118" s="32"/>
      <c r="J118" s="34"/>
      <c r="K118" s="32"/>
    </row>
    <row r="119" spans="1:11" ht="12.75" customHeight="1">
      <c r="A119" s="2"/>
      <c r="B119" s="32"/>
      <c r="C119" s="32"/>
      <c r="D119" s="32"/>
      <c r="E119" s="32"/>
      <c r="F119" s="32"/>
      <c r="G119" s="32"/>
      <c r="H119" s="32"/>
      <c r="I119" s="32"/>
      <c r="J119" s="34"/>
      <c r="K119" s="32"/>
    </row>
    <row r="120" spans="1:11" ht="12.75" customHeight="1">
      <c r="A120" s="2"/>
      <c r="B120" s="32"/>
      <c r="C120" s="32"/>
      <c r="D120" s="32"/>
      <c r="E120" s="32"/>
      <c r="F120" s="32"/>
      <c r="G120" s="32"/>
      <c r="H120" s="32"/>
      <c r="I120" s="32"/>
      <c r="J120" s="34"/>
      <c r="K120" s="32"/>
    </row>
    <row r="121" spans="1:11" ht="12.75" customHeight="1">
      <c r="A121" s="2"/>
      <c r="B121" s="32"/>
      <c r="C121" s="32"/>
      <c r="D121" s="32"/>
      <c r="E121" s="32"/>
      <c r="F121" s="32"/>
      <c r="G121" s="32"/>
      <c r="H121" s="32"/>
      <c r="I121" s="32"/>
      <c r="J121" s="34"/>
      <c r="K121" s="32"/>
    </row>
    <row r="122" spans="1:11" ht="12.75" customHeight="1">
      <c r="A122" s="2"/>
      <c r="B122" s="32"/>
      <c r="C122" s="32"/>
      <c r="D122" s="32"/>
      <c r="E122" s="32"/>
      <c r="F122" s="32"/>
      <c r="G122" s="32"/>
      <c r="H122" s="32"/>
      <c r="I122" s="32"/>
      <c r="J122" s="34"/>
      <c r="K122" s="32"/>
    </row>
    <row r="123" spans="1:11" ht="12.75" customHeight="1">
      <c r="A123" s="2"/>
      <c r="B123" s="32"/>
      <c r="C123" s="32"/>
      <c r="D123" s="32"/>
      <c r="E123" s="32"/>
      <c r="F123" s="32"/>
      <c r="G123" s="32"/>
      <c r="H123" s="32"/>
      <c r="I123" s="32"/>
      <c r="J123" s="34"/>
      <c r="K123" s="32"/>
    </row>
    <row r="124" spans="1:11" ht="12.75" customHeight="1">
      <c r="A124" s="2"/>
      <c r="B124" s="32"/>
      <c r="C124" s="32"/>
      <c r="D124" s="32"/>
      <c r="E124" s="32"/>
      <c r="F124" s="32"/>
      <c r="G124" s="32"/>
      <c r="H124" s="32"/>
      <c r="I124" s="32"/>
      <c r="J124" s="34"/>
      <c r="K124" s="32"/>
    </row>
    <row r="125" spans="1:11" ht="12.75" customHeight="1">
      <c r="A125" s="2"/>
      <c r="B125" s="32"/>
      <c r="C125" s="32"/>
      <c r="D125" s="32"/>
      <c r="E125" s="32"/>
      <c r="F125" s="32"/>
      <c r="G125" s="32"/>
      <c r="H125" s="32"/>
      <c r="I125" s="32"/>
      <c r="J125" s="34"/>
      <c r="K125" s="32"/>
    </row>
    <row r="126" spans="1:11" ht="12.75" customHeight="1">
      <c r="A126" s="2"/>
      <c r="B126" s="32"/>
      <c r="C126" s="32"/>
      <c r="D126" s="32"/>
      <c r="E126" s="32"/>
      <c r="F126" s="32"/>
      <c r="G126" s="32"/>
      <c r="H126" s="32"/>
      <c r="I126" s="32"/>
      <c r="J126" s="34"/>
      <c r="K126" s="32"/>
    </row>
    <row r="127" spans="1:11" ht="12.75" customHeight="1">
      <c r="A127" s="2"/>
      <c r="B127" s="32"/>
      <c r="C127" s="32"/>
      <c r="D127" s="32"/>
      <c r="E127" s="32"/>
      <c r="F127" s="32"/>
      <c r="G127" s="32"/>
      <c r="H127" s="32"/>
      <c r="I127" s="32"/>
      <c r="J127" s="34"/>
      <c r="K127" s="32"/>
    </row>
    <row r="128" spans="1:11" ht="12.75" customHeight="1">
      <c r="A128" s="2"/>
      <c r="B128" s="32"/>
      <c r="C128" s="32"/>
      <c r="D128" s="32"/>
      <c r="E128" s="32"/>
      <c r="F128" s="32"/>
      <c r="G128" s="32"/>
      <c r="H128" s="32"/>
      <c r="I128" s="32"/>
      <c r="J128" s="34"/>
      <c r="K128" s="32"/>
    </row>
    <row r="129" spans="1:11" ht="12.75" customHeight="1">
      <c r="A129" s="2"/>
      <c r="B129" s="32"/>
      <c r="C129" s="32"/>
      <c r="D129" s="32"/>
      <c r="E129" s="32"/>
      <c r="F129" s="32"/>
      <c r="G129" s="32"/>
      <c r="H129" s="32"/>
      <c r="I129" s="32"/>
      <c r="J129" s="34"/>
      <c r="K129" s="32"/>
    </row>
    <row r="130" spans="1:11" ht="12.75" customHeight="1">
      <c r="A130" s="2"/>
      <c r="B130" s="32"/>
      <c r="C130" s="32"/>
      <c r="D130" s="32"/>
      <c r="E130" s="32"/>
      <c r="F130" s="32"/>
      <c r="G130" s="32"/>
      <c r="H130" s="32"/>
      <c r="I130" s="32"/>
      <c r="J130" s="34"/>
      <c r="K130" s="32"/>
    </row>
    <row r="131" spans="1:11" ht="12.75" customHeight="1">
      <c r="A131" s="2"/>
      <c r="B131" s="32"/>
      <c r="C131" s="32"/>
      <c r="D131" s="32"/>
      <c r="E131" s="32"/>
      <c r="F131" s="32"/>
      <c r="G131" s="32"/>
      <c r="H131" s="32"/>
      <c r="I131" s="32"/>
      <c r="J131" s="34"/>
      <c r="K131" s="32"/>
    </row>
    <row r="132" spans="1:11" ht="12.75" customHeight="1">
      <c r="A132" s="2"/>
      <c r="B132" s="32"/>
      <c r="C132" s="32"/>
      <c r="D132" s="32"/>
      <c r="E132" s="32"/>
      <c r="F132" s="32"/>
      <c r="G132" s="32"/>
      <c r="H132" s="32"/>
      <c r="I132" s="32"/>
      <c r="J132" s="34"/>
      <c r="K132" s="32"/>
    </row>
    <row r="133" spans="1:11" ht="12.75" customHeight="1">
      <c r="A133" s="2"/>
      <c r="B133" s="32"/>
      <c r="C133" s="32"/>
      <c r="D133" s="32"/>
      <c r="E133" s="32"/>
      <c r="F133" s="32"/>
      <c r="G133" s="32"/>
      <c r="H133" s="32"/>
      <c r="I133" s="32"/>
      <c r="J133" s="34"/>
      <c r="K133" s="32"/>
    </row>
    <row r="134" spans="1:11" ht="12.75" customHeight="1">
      <c r="A134" s="2"/>
      <c r="B134" s="32"/>
      <c r="C134" s="32"/>
      <c r="D134" s="32"/>
      <c r="E134" s="32"/>
      <c r="F134" s="32"/>
      <c r="G134" s="32"/>
      <c r="H134" s="32"/>
      <c r="I134" s="32"/>
      <c r="J134" s="34"/>
      <c r="K134" s="32"/>
    </row>
    <row r="135" spans="1:11" ht="12.75" customHeight="1">
      <c r="A135" s="2"/>
      <c r="B135" s="32"/>
      <c r="C135" s="32"/>
      <c r="D135" s="32"/>
      <c r="E135" s="32"/>
      <c r="F135" s="32"/>
      <c r="G135" s="32"/>
      <c r="H135" s="32"/>
      <c r="I135" s="32"/>
      <c r="J135" s="34"/>
      <c r="K135" s="32"/>
    </row>
    <row r="136" spans="1:11" ht="12.75" customHeight="1">
      <c r="A136" s="2"/>
      <c r="B136" s="32"/>
      <c r="C136" s="32"/>
      <c r="D136" s="32"/>
      <c r="E136" s="32"/>
      <c r="F136" s="32"/>
      <c r="G136" s="32"/>
      <c r="H136" s="32"/>
      <c r="I136" s="32"/>
      <c r="J136" s="34"/>
      <c r="K136" s="32"/>
    </row>
    <row r="137" spans="1:11" ht="12.75" customHeight="1">
      <c r="A137" s="2"/>
      <c r="B137" s="32"/>
      <c r="C137" s="32"/>
      <c r="D137" s="32"/>
      <c r="E137" s="32"/>
      <c r="F137" s="32"/>
      <c r="G137" s="32"/>
      <c r="H137" s="32"/>
      <c r="I137" s="32"/>
      <c r="J137" s="34"/>
      <c r="K137" s="32"/>
    </row>
    <row r="138" spans="1:11" ht="12.75" customHeight="1">
      <c r="A138" s="2"/>
      <c r="B138" s="32"/>
      <c r="C138" s="32"/>
      <c r="D138" s="32"/>
      <c r="E138" s="32"/>
      <c r="F138" s="32"/>
      <c r="G138" s="32"/>
      <c r="H138" s="32"/>
      <c r="I138" s="32"/>
      <c r="J138" s="34"/>
      <c r="K138" s="32"/>
    </row>
    <row r="139" spans="1:11" ht="12.75" customHeight="1">
      <c r="A139" s="2"/>
      <c r="B139" s="32"/>
      <c r="C139" s="32"/>
      <c r="D139" s="32"/>
      <c r="E139" s="32"/>
      <c r="F139" s="32"/>
      <c r="G139" s="32"/>
      <c r="H139" s="32"/>
      <c r="I139" s="32"/>
      <c r="J139" s="34"/>
      <c r="K139" s="32"/>
    </row>
    <row r="140" spans="1:11" ht="12.75" customHeight="1">
      <c r="A140" s="2"/>
      <c r="B140" s="32"/>
      <c r="C140" s="32"/>
      <c r="D140" s="32"/>
      <c r="E140" s="32"/>
      <c r="F140" s="32"/>
      <c r="G140" s="32"/>
      <c r="H140" s="32"/>
      <c r="I140" s="32"/>
      <c r="J140" s="34"/>
      <c r="K140" s="32"/>
    </row>
    <row r="141" spans="1:11" ht="12.75" customHeight="1">
      <c r="A141" s="2"/>
      <c r="B141" s="32"/>
      <c r="C141" s="32"/>
      <c r="D141" s="32"/>
      <c r="E141" s="32"/>
      <c r="F141" s="32"/>
      <c r="G141" s="32"/>
      <c r="H141" s="32"/>
      <c r="I141" s="32"/>
      <c r="J141" s="34"/>
      <c r="K141" s="32"/>
    </row>
    <row r="142" spans="1:11" ht="12.75" customHeight="1">
      <c r="A142" s="2"/>
      <c r="B142" s="32"/>
      <c r="C142" s="32"/>
      <c r="D142" s="32"/>
      <c r="E142" s="32"/>
      <c r="F142" s="32"/>
      <c r="G142" s="32"/>
      <c r="H142" s="32"/>
      <c r="I142" s="32"/>
      <c r="J142" s="34"/>
      <c r="K142" s="32"/>
    </row>
    <row r="143" spans="1:11" ht="12.75" customHeight="1">
      <c r="A143" s="2"/>
      <c r="B143" s="32"/>
      <c r="C143" s="32"/>
      <c r="D143" s="32"/>
      <c r="E143" s="32"/>
      <c r="F143" s="32"/>
      <c r="G143" s="32"/>
      <c r="H143" s="32"/>
      <c r="I143" s="32"/>
      <c r="J143" s="34"/>
      <c r="K143" s="32"/>
    </row>
    <row r="144" spans="1:11" ht="12.75" customHeight="1">
      <c r="A144" s="2"/>
      <c r="B144" s="32"/>
      <c r="C144" s="32"/>
      <c r="D144" s="32"/>
      <c r="E144" s="32"/>
      <c r="F144" s="32"/>
      <c r="G144" s="32"/>
      <c r="H144" s="32"/>
      <c r="I144" s="32"/>
      <c r="J144" s="34"/>
      <c r="K144" s="32"/>
    </row>
    <row r="145" spans="1:11" ht="12.75" customHeight="1">
      <c r="A145" s="2"/>
      <c r="B145" s="32"/>
      <c r="C145" s="32"/>
      <c r="D145" s="32"/>
      <c r="E145" s="32"/>
      <c r="F145" s="32"/>
      <c r="G145" s="32"/>
      <c r="H145" s="32"/>
      <c r="I145" s="32"/>
      <c r="J145" s="34"/>
      <c r="K145" s="32"/>
    </row>
    <row r="146" spans="1:11" ht="12.75" customHeight="1">
      <c r="A146" s="2"/>
      <c r="B146" s="32"/>
      <c r="C146" s="32"/>
      <c r="D146" s="32"/>
      <c r="E146" s="32"/>
      <c r="F146" s="32"/>
      <c r="G146" s="32"/>
      <c r="H146" s="32"/>
      <c r="I146" s="32"/>
      <c r="J146" s="34"/>
      <c r="K146" s="32"/>
    </row>
    <row r="147" spans="1:11" ht="12.75" customHeight="1">
      <c r="A147" s="2"/>
      <c r="B147" s="32"/>
      <c r="C147" s="32"/>
      <c r="D147" s="32"/>
      <c r="E147" s="32"/>
      <c r="F147" s="32"/>
      <c r="G147" s="32"/>
      <c r="H147" s="32"/>
      <c r="I147" s="32"/>
      <c r="J147" s="34"/>
      <c r="K147" s="32"/>
    </row>
    <row r="148" spans="1:11" ht="12.75" customHeight="1">
      <c r="A148" s="2"/>
      <c r="B148" s="32"/>
      <c r="C148" s="32"/>
      <c r="D148" s="32"/>
      <c r="E148" s="32"/>
      <c r="F148" s="32"/>
      <c r="G148" s="32"/>
      <c r="H148" s="32"/>
      <c r="I148" s="32"/>
      <c r="J148" s="34"/>
      <c r="K148" s="32"/>
    </row>
    <row r="149" spans="1:11" ht="12.75" customHeight="1">
      <c r="A149" s="2"/>
      <c r="B149" s="32"/>
      <c r="C149" s="32"/>
      <c r="D149" s="32"/>
      <c r="E149" s="32"/>
      <c r="F149" s="32"/>
      <c r="G149" s="32"/>
      <c r="H149" s="32"/>
      <c r="I149" s="32"/>
      <c r="J149" s="34"/>
      <c r="K149" s="32"/>
    </row>
    <row r="150" spans="1:11" ht="12.75" customHeight="1">
      <c r="A150" s="2"/>
      <c r="B150" s="32"/>
      <c r="C150" s="32"/>
      <c r="D150" s="32"/>
      <c r="E150" s="32"/>
      <c r="F150" s="32"/>
      <c r="G150" s="32"/>
      <c r="H150" s="32"/>
      <c r="I150" s="32"/>
      <c r="J150" s="34"/>
      <c r="K150" s="32"/>
    </row>
    <row r="151" spans="1:11" ht="12.75" customHeight="1">
      <c r="A151" s="2"/>
      <c r="B151" s="32"/>
      <c r="C151" s="32"/>
      <c r="D151" s="32"/>
      <c r="E151" s="32"/>
      <c r="F151" s="32"/>
      <c r="G151" s="32"/>
      <c r="H151" s="32"/>
      <c r="I151" s="32"/>
      <c r="J151" s="34"/>
      <c r="K151" s="32"/>
    </row>
    <row r="152" spans="1:11" ht="12.75" customHeight="1">
      <c r="A152" s="2"/>
      <c r="B152" s="32"/>
      <c r="C152" s="32"/>
      <c r="D152" s="32"/>
      <c r="E152" s="32"/>
      <c r="F152" s="32"/>
      <c r="G152" s="32"/>
      <c r="H152" s="32"/>
      <c r="I152" s="32"/>
      <c r="J152" s="34"/>
      <c r="K152" s="32"/>
    </row>
    <row r="153" spans="1:11" ht="12.75" customHeight="1">
      <c r="A153" s="2"/>
      <c r="B153" s="32"/>
      <c r="C153" s="32"/>
      <c r="D153" s="32"/>
      <c r="E153" s="32"/>
      <c r="F153" s="32"/>
      <c r="G153" s="32"/>
      <c r="H153" s="32"/>
      <c r="I153" s="32"/>
      <c r="J153" s="34"/>
      <c r="K153" s="32"/>
    </row>
    <row r="154" spans="1:11" ht="12.75" customHeight="1">
      <c r="A154" s="2"/>
      <c r="B154" s="32"/>
      <c r="C154" s="32"/>
      <c r="D154" s="32"/>
      <c r="E154" s="32"/>
      <c r="F154" s="32"/>
      <c r="G154" s="32"/>
      <c r="H154" s="32"/>
      <c r="I154" s="32"/>
      <c r="J154" s="34"/>
      <c r="K154" s="32"/>
    </row>
    <row r="155" spans="1:11" ht="12.75" customHeight="1">
      <c r="A155" s="2"/>
      <c r="B155" s="32"/>
      <c r="C155" s="32"/>
      <c r="D155" s="32"/>
      <c r="E155" s="32"/>
      <c r="F155" s="32"/>
      <c r="G155" s="32"/>
      <c r="H155" s="32"/>
      <c r="I155" s="32"/>
      <c r="J155" s="34"/>
      <c r="K155" s="32"/>
    </row>
    <row r="156" spans="1:11" ht="12.75" customHeight="1">
      <c r="A156" s="2"/>
      <c r="B156" s="32"/>
      <c r="C156" s="32"/>
      <c r="D156" s="32"/>
      <c r="E156" s="32"/>
      <c r="F156" s="32"/>
      <c r="G156" s="32"/>
      <c r="H156" s="32"/>
      <c r="I156" s="32"/>
      <c r="J156" s="34"/>
      <c r="K156" s="32"/>
    </row>
    <row r="157" spans="1:11" ht="12.75" customHeight="1">
      <c r="A157" s="2"/>
      <c r="B157" s="32"/>
      <c r="C157" s="32"/>
      <c r="D157" s="32"/>
      <c r="E157" s="32"/>
      <c r="F157" s="32"/>
      <c r="G157" s="32"/>
      <c r="H157" s="32"/>
      <c r="I157" s="32"/>
      <c r="J157" s="34"/>
      <c r="K157" s="32"/>
    </row>
    <row r="158" spans="1:11" ht="12.75" customHeight="1">
      <c r="A158" s="2"/>
      <c r="B158" s="32"/>
      <c r="C158" s="32"/>
      <c r="D158" s="32"/>
      <c r="E158" s="32"/>
      <c r="F158" s="32"/>
      <c r="G158" s="32"/>
      <c r="H158" s="32"/>
      <c r="I158" s="32"/>
      <c r="J158" s="34"/>
      <c r="K158" s="32"/>
    </row>
    <row r="159" spans="1:11" ht="12.75" customHeight="1">
      <c r="A159" s="2"/>
      <c r="B159" s="32"/>
      <c r="C159" s="32"/>
      <c r="D159" s="32"/>
      <c r="E159" s="32"/>
      <c r="F159" s="32"/>
      <c r="G159" s="32"/>
      <c r="H159" s="32"/>
      <c r="I159" s="32"/>
      <c r="J159" s="34"/>
      <c r="K159" s="32"/>
    </row>
    <row r="160" spans="1:11" ht="12.75" customHeight="1">
      <c r="A160" s="2"/>
      <c r="B160" s="32"/>
      <c r="C160" s="32"/>
      <c r="D160" s="32"/>
      <c r="E160" s="32"/>
      <c r="F160" s="32"/>
      <c r="G160" s="32"/>
      <c r="H160" s="32"/>
      <c r="I160" s="32"/>
      <c r="J160" s="34"/>
      <c r="K160" s="32"/>
    </row>
    <row r="161" spans="1:11" ht="12.75" customHeight="1">
      <c r="A161" s="2"/>
      <c r="B161" s="32"/>
      <c r="C161" s="32"/>
      <c r="D161" s="32"/>
      <c r="E161" s="32"/>
      <c r="F161" s="32"/>
      <c r="G161" s="32"/>
      <c r="H161" s="32"/>
      <c r="I161" s="32"/>
      <c r="J161" s="34"/>
      <c r="K161" s="32"/>
    </row>
    <row r="162" spans="1:11" ht="12.75" customHeight="1">
      <c r="A162" s="2"/>
      <c r="B162" s="32"/>
      <c r="C162" s="32"/>
      <c r="D162" s="32"/>
      <c r="E162" s="32"/>
      <c r="F162" s="32"/>
      <c r="G162" s="32"/>
      <c r="H162" s="32"/>
      <c r="I162" s="32"/>
      <c r="J162" s="34"/>
      <c r="K162" s="32"/>
    </row>
    <row r="163" spans="1:11" ht="12.75" customHeight="1">
      <c r="A163" s="2"/>
      <c r="B163" s="32"/>
      <c r="C163" s="32"/>
      <c r="D163" s="32"/>
      <c r="E163" s="32"/>
      <c r="F163" s="32"/>
      <c r="G163" s="32"/>
      <c r="H163" s="32"/>
      <c r="I163" s="32"/>
      <c r="J163" s="34"/>
      <c r="K163" s="32"/>
    </row>
    <row r="164" spans="1:11" ht="12.75" customHeight="1">
      <c r="A164" s="2"/>
      <c r="B164" s="32"/>
      <c r="C164" s="32"/>
      <c r="D164" s="32"/>
      <c r="E164" s="32"/>
      <c r="F164" s="32"/>
      <c r="G164" s="32"/>
      <c r="H164" s="32"/>
      <c r="I164" s="32"/>
      <c r="J164" s="34"/>
      <c r="K164" s="32"/>
    </row>
    <row r="165" spans="1:11" ht="12.75" customHeight="1">
      <c r="A165" s="2"/>
      <c r="B165" s="32"/>
      <c r="C165" s="32"/>
      <c r="D165" s="32"/>
      <c r="E165" s="32"/>
      <c r="F165" s="32"/>
      <c r="G165" s="32"/>
      <c r="H165" s="32"/>
      <c r="I165" s="32"/>
      <c r="J165" s="34"/>
      <c r="K165" s="32"/>
    </row>
    <row r="166" spans="1:11" ht="12.75" customHeight="1">
      <c r="A166" s="2"/>
      <c r="B166" s="32"/>
      <c r="C166" s="32"/>
      <c r="D166" s="32"/>
      <c r="E166" s="32"/>
      <c r="F166" s="32"/>
      <c r="G166" s="32"/>
      <c r="H166" s="32"/>
      <c r="I166" s="32"/>
      <c r="J166" s="34"/>
      <c r="K166" s="32"/>
    </row>
    <row r="167" spans="1:11" ht="12.75" customHeight="1">
      <c r="A167" s="2"/>
      <c r="B167" s="32"/>
      <c r="C167" s="32"/>
      <c r="D167" s="32"/>
      <c r="E167" s="32"/>
      <c r="F167" s="32"/>
      <c r="G167" s="32"/>
      <c r="H167" s="32"/>
      <c r="I167" s="32"/>
      <c r="J167" s="34"/>
      <c r="K167" s="32"/>
    </row>
    <row r="168" spans="1:11" ht="12.75" customHeight="1">
      <c r="A168" s="2"/>
      <c r="B168" s="32"/>
      <c r="C168" s="32"/>
      <c r="D168" s="32"/>
      <c r="E168" s="32"/>
      <c r="F168" s="32"/>
      <c r="G168" s="32"/>
      <c r="H168" s="32"/>
      <c r="I168" s="32"/>
      <c r="J168" s="34"/>
      <c r="K168" s="32"/>
    </row>
    <row r="169" spans="1:11" ht="12.75" customHeight="1">
      <c r="A169" s="2"/>
      <c r="B169" s="32"/>
      <c r="C169" s="32"/>
      <c r="D169" s="32"/>
      <c r="E169" s="32"/>
      <c r="F169" s="32"/>
      <c r="G169" s="32"/>
      <c r="H169" s="32"/>
      <c r="I169" s="32"/>
      <c r="J169" s="34"/>
      <c r="K169" s="32"/>
    </row>
    <row r="170" spans="1:11" ht="12.75" customHeight="1">
      <c r="A170" s="2"/>
      <c r="B170" s="32"/>
      <c r="C170" s="32"/>
      <c r="D170" s="32"/>
      <c r="E170" s="32"/>
      <c r="F170" s="32"/>
      <c r="G170" s="32"/>
      <c r="H170" s="32"/>
      <c r="I170" s="32"/>
      <c r="J170" s="34"/>
      <c r="K170" s="32"/>
    </row>
    <row r="171" spans="1:11" ht="12.75" customHeight="1">
      <c r="A171" s="2"/>
      <c r="B171" s="32"/>
      <c r="C171" s="32"/>
      <c r="D171" s="32"/>
      <c r="E171" s="32"/>
      <c r="F171" s="32"/>
      <c r="G171" s="32"/>
      <c r="H171" s="32"/>
      <c r="I171" s="32"/>
      <c r="J171" s="34"/>
      <c r="K171" s="32"/>
    </row>
    <row r="172" spans="1:11" ht="12.75" customHeight="1">
      <c r="A172" s="2"/>
      <c r="B172" s="32"/>
      <c r="C172" s="32"/>
      <c r="D172" s="32"/>
      <c r="E172" s="32"/>
      <c r="F172" s="32"/>
      <c r="G172" s="32"/>
      <c r="H172" s="32"/>
      <c r="I172" s="32"/>
      <c r="J172" s="34"/>
      <c r="K172" s="32"/>
    </row>
    <row r="173" spans="1:11" ht="12.75" customHeight="1">
      <c r="A173" s="2"/>
      <c r="B173" s="32"/>
      <c r="C173" s="32"/>
      <c r="D173" s="32"/>
      <c r="E173" s="32"/>
      <c r="F173" s="32"/>
      <c r="G173" s="32"/>
      <c r="H173" s="32"/>
      <c r="I173" s="32"/>
      <c r="J173" s="34"/>
      <c r="K173" s="32"/>
    </row>
    <row r="174" spans="1:11" ht="12.75" customHeight="1">
      <c r="A174" s="2"/>
      <c r="B174" s="32"/>
      <c r="C174" s="32"/>
      <c r="D174" s="32"/>
      <c r="E174" s="32"/>
      <c r="F174" s="32"/>
      <c r="G174" s="32"/>
      <c r="H174" s="32"/>
      <c r="I174" s="32"/>
      <c r="J174" s="34"/>
      <c r="K174" s="32"/>
    </row>
    <row r="175" spans="1:11" ht="12.75" customHeight="1">
      <c r="A175" s="2"/>
      <c r="B175" s="32"/>
      <c r="C175" s="32"/>
      <c r="D175" s="32"/>
      <c r="E175" s="32"/>
      <c r="F175" s="32"/>
      <c r="G175" s="32"/>
      <c r="H175" s="32"/>
      <c r="I175" s="32"/>
      <c r="J175" s="34"/>
      <c r="K175" s="32"/>
    </row>
    <row r="176" spans="1:11" ht="12.75" customHeight="1">
      <c r="A176" s="2"/>
      <c r="B176" s="32"/>
      <c r="C176" s="32"/>
      <c r="D176" s="32"/>
      <c r="E176" s="32"/>
      <c r="F176" s="32"/>
      <c r="G176" s="32"/>
      <c r="H176" s="32"/>
      <c r="I176" s="32"/>
      <c r="J176" s="34"/>
      <c r="K176" s="32"/>
    </row>
    <row r="177" spans="1:11" ht="12.75" customHeight="1">
      <c r="A177" s="2"/>
      <c r="B177" s="32"/>
      <c r="C177" s="32"/>
      <c r="D177" s="32"/>
      <c r="E177" s="32"/>
      <c r="F177" s="32"/>
      <c r="G177" s="32"/>
      <c r="H177" s="32"/>
      <c r="I177" s="32"/>
      <c r="J177" s="34"/>
      <c r="K177" s="32"/>
    </row>
    <row r="178" spans="1:11" ht="12.75" customHeight="1">
      <c r="A178" s="2"/>
      <c r="B178" s="32"/>
      <c r="C178" s="32"/>
      <c r="D178" s="32"/>
      <c r="E178" s="32"/>
      <c r="F178" s="32"/>
      <c r="G178" s="32"/>
      <c r="H178" s="32"/>
      <c r="I178" s="32"/>
      <c r="J178" s="34"/>
      <c r="K178" s="32"/>
    </row>
    <row r="179" spans="1:11" ht="12.75" customHeight="1">
      <c r="A179" s="2"/>
      <c r="B179" s="32"/>
      <c r="C179" s="32"/>
      <c r="D179" s="32"/>
      <c r="E179" s="32"/>
      <c r="F179" s="32"/>
      <c r="G179" s="32"/>
      <c r="H179" s="32"/>
      <c r="I179" s="32"/>
      <c r="J179" s="34"/>
      <c r="K179" s="32"/>
    </row>
    <row r="180" spans="1:11" ht="12.75" customHeight="1">
      <c r="A180" s="2"/>
      <c r="B180" s="32"/>
      <c r="C180" s="32"/>
      <c r="D180" s="32"/>
      <c r="E180" s="32"/>
      <c r="F180" s="32"/>
      <c r="G180" s="32"/>
      <c r="H180" s="32"/>
      <c r="I180" s="32"/>
      <c r="J180" s="34"/>
      <c r="K180" s="32"/>
    </row>
    <row r="181" spans="1:11" ht="12.75" customHeight="1">
      <c r="A181" s="2"/>
      <c r="B181" s="32"/>
      <c r="C181" s="32"/>
      <c r="D181" s="32"/>
      <c r="E181" s="32"/>
      <c r="F181" s="32"/>
      <c r="G181" s="32"/>
      <c r="H181" s="32"/>
      <c r="I181" s="32"/>
      <c r="J181" s="34"/>
      <c r="K181" s="32"/>
    </row>
    <row r="182" spans="1:11" ht="12.75" customHeight="1">
      <c r="A182" s="2"/>
      <c r="B182" s="32"/>
      <c r="C182" s="32"/>
      <c r="D182" s="32"/>
      <c r="E182" s="32"/>
      <c r="F182" s="32"/>
      <c r="G182" s="32"/>
      <c r="H182" s="32"/>
      <c r="I182" s="32"/>
      <c r="J182" s="34"/>
      <c r="K182" s="32"/>
    </row>
    <row r="183" spans="1:11" ht="12.75" customHeight="1">
      <c r="A183" s="2"/>
      <c r="B183" s="32"/>
      <c r="C183" s="32"/>
      <c r="D183" s="32"/>
      <c r="E183" s="32"/>
      <c r="F183" s="32"/>
      <c r="G183" s="32"/>
      <c r="H183" s="32"/>
      <c r="I183" s="32"/>
      <c r="J183" s="34"/>
      <c r="K183" s="32"/>
    </row>
    <row r="184" spans="1:11" ht="12.75" customHeight="1">
      <c r="A184" s="2"/>
      <c r="B184" s="32"/>
      <c r="C184" s="32"/>
      <c r="D184" s="32"/>
      <c r="E184" s="32"/>
      <c r="F184" s="32"/>
      <c r="G184" s="32"/>
      <c r="H184" s="32"/>
      <c r="I184" s="32"/>
      <c r="J184" s="34"/>
      <c r="K184" s="32"/>
    </row>
    <row r="185" spans="1:11" ht="12.75" customHeight="1">
      <c r="A185" s="2"/>
      <c r="B185" s="32"/>
      <c r="C185" s="32"/>
      <c r="D185" s="32"/>
      <c r="E185" s="32"/>
      <c r="F185" s="32"/>
      <c r="G185" s="32"/>
      <c r="H185" s="32"/>
      <c r="I185" s="32"/>
      <c r="J185" s="34"/>
      <c r="K185" s="32"/>
    </row>
    <row r="186" spans="1:11" ht="12.75" customHeight="1">
      <c r="A186" s="2"/>
      <c r="B186" s="32"/>
      <c r="C186" s="32"/>
      <c r="D186" s="32"/>
      <c r="E186" s="32"/>
      <c r="F186" s="32"/>
      <c r="G186" s="32"/>
      <c r="H186" s="32"/>
      <c r="I186" s="32"/>
      <c r="J186" s="34"/>
      <c r="K186" s="32"/>
    </row>
    <row r="187" spans="1:11" ht="12.75" customHeight="1">
      <c r="A187" s="2"/>
      <c r="B187" s="32"/>
      <c r="C187" s="32"/>
      <c r="D187" s="32"/>
      <c r="E187" s="32"/>
      <c r="F187" s="32"/>
      <c r="G187" s="32"/>
      <c r="H187" s="32"/>
      <c r="I187" s="32"/>
      <c r="J187" s="34"/>
      <c r="K187" s="32"/>
    </row>
    <row r="188" spans="1:11" ht="12.75" customHeight="1">
      <c r="A188" s="2"/>
      <c r="B188" s="32"/>
      <c r="C188" s="32"/>
      <c r="D188" s="32"/>
      <c r="E188" s="32"/>
      <c r="F188" s="32"/>
      <c r="G188" s="32"/>
      <c r="H188" s="32"/>
      <c r="I188" s="32"/>
      <c r="J188" s="34"/>
      <c r="K188" s="32"/>
    </row>
    <row r="189" spans="1:11" ht="12.75" customHeight="1">
      <c r="A189" s="2"/>
      <c r="B189" s="32"/>
      <c r="C189" s="32"/>
      <c r="D189" s="32"/>
      <c r="E189" s="32"/>
      <c r="F189" s="32"/>
      <c r="G189" s="32"/>
      <c r="H189" s="32"/>
      <c r="I189" s="32"/>
      <c r="J189" s="34"/>
      <c r="K189" s="32"/>
    </row>
    <row r="190" spans="1:11" ht="12.75" customHeight="1">
      <c r="A190" s="2"/>
      <c r="B190" s="32"/>
      <c r="C190" s="32"/>
      <c r="D190" s="32"/>
      <c r="E190" s="32"/>
      <c r="F190" s="32"/>
      <c r="G190" s="32"/>
      <c r="H190" s="32"/>
      <c r="I190" s="32"/>
      <c r="J190" s="34"/>
      <c r="K190" s="32"/>
    </row>
    <row r="191" spans="1:11" ht="12.75" customHeight="1">
      <c r="A191" s="2"/>
      <c r="B191" s="32"/>
      <c r="C191" s="32"/>
      <c r="D191" s="32"/>
      <c r="E191" s="32"/>
      <c r="F191" s="32"/>
      <c r="G191" s="32"/>
      <c r="H191" s="32"/>
      <c r="I191" s="32"/>
      <c r="J191" s="34"/>
      <c r="K191" s="32"/>
    </row>
    <row r="192" spans="1:11" ht="12.75" customHeight="1">
      <c r="A192" s="2"/>
      <c r="B192" s="32"/>
      <c r="C192" s="32"/>
      <c r="D192" s="32"/>
      <c r="E192" s="32"/>
      <c r="F192" s="32"/>
      <c r="G192" s="32"/>
      <c r="H192" s="32"/>
      <c r="I192" s="32"/>
      <c r="J192" s="34"/>
      <c r="K192" s="32"/>
    </row>
    <row r="193" spans="1:11" ht="12.75" customHeight="1">
      <c r="A193" s="2"/>
      <c r="B193" s="32"/>
      <c r="C193" s="32"/>
      <c r="D193" s="32"/>
      <c r="E193" s="32"/>
      <c r="F193" s="32"/>
      <c r="G193" s="32"/>
      <c r="H193" s="32"/>
      <c r="I193" s="32"/>
      <c r="J193" s="34"/>
      <c r="K193" s="32"/>
    </row>
    <row r="194" spans="1:11" ht="12.75" customHeight="1">
      <c r="A194" s="2"/>
      <c r="B194" s="32"/>
      <c r="C194" s="32"/>
      <c r="D194" s="32"/>
      <c r="E194" s="32"/>
      <c r="F194" s="32"/>
      <c r="G194" s="32"/>
      <c r="H194" s="32"/>
      <c r="I194" s="32"/>
      <c r="J194" s="34"/>
      <c r="K194" s="32"/>
    </row>
    <row r="195" spans="1:11" ht="12.75" customHeight="1">
      <c r="A195" s="2"/>
      <c r="B195" s="32"/>
      <c r="C195" s="32"/>
      <c r="D195" s="32"/>
      <c r="E195" s="32"/>
      <c r="F195" s="32"/>
      <c r="G195" s="32"/>
      <c r="H195" s="32"/>
      <c r="I195" s="32"/>
      <c r="J195" s="34"/>
      <c r="K195" s="32"/>
    </row>
    <row r="196" spans="1:11" ht="12.75" customHeight="1">
      <c r="A196" s="2"/>
      <c r="B196" s="32"/>
      <c r="C196" s="32"/>
      <c r="D196" s="32"/>
      <c r="E196" s="32"/>
      <c r="F196" s="32"/>
      <c r="G196" s="32"/>
      <c r="H196" s="32"/>
      <c r="I196" s="32"/>
      <c r="J196" s="34"/>
      <c r="K196" s="32"/>
    </row>
    <row r="197" spans="1:11" ht="12.75" customHeight="1">
      <c r="A197" s="2"/>
      <c r="B197" s="32"/>
      <c r="C197" s="32"/>
      <c r="D197" s="32"/>
      <c r="E197" s="32"/>
      <c r="F197" s="32"/>
      <c r="G197" s="32"/>
      <c r="H197" s="32"/>
      <c r="I197" s="32"/>
      <c r="J197" s="34"/>
      <c r="K197" s="32"/>
    </row>
    <row r="198" spans="1:11" ht="12.75" customHeight="1">
      <c r="A198" s="2"/>
      <c r="B198" s="32"/>
      <c r="C198" s="32"/>
      <c r="D198" s="32"/>
      <c r="E198" s="32"/>
      <c r="F198" s="32"/>
      <c r="G198" s="32"/>
      <c r="H198" s="32"/>
      <c r="I198" s="32"/>
      <c r="J198" s="34"/>
      <c r="K198" s="32"/>
    </row>
    <row r="199" spans="1:11" ht="12.75" customHeight="1">
      <c r="A199" s="2"/>
      <c r="B199" s="32"/>
      <c r="C199" s="32"/>
      <c r="D199" s="32"/>
      <c r="E199" s="32"/>
      <c r="F199" s="32"/>
      <c r="G199" s="32"/>
      <c r="H199" s="32"/>
      <c r="I199" s="32"/>
      <c r="J199" s="34"/>
      <c r="K199" s="32"/>
    </row>
    <row r="200" spans="1:11" ht="12.75" customHeight="1">
      <c r="A200" s="2"/>
      <c r="B200" s="32"/>
      <c r="C200" s="32"/>
      <c r="D200" s="32"/>
      <c r="E200" s="32"/>
      <c r="F200" s="32"/>
      <c r="G200" s="32"/>
      <c r="H200" s="32"/>
      <c r="I200" s="32"/>
      <c r="J200" s="34"/>
      <c r="K200" s="32"/>
    </row>
    <row r="201" spans="1:11" ht="12.75" customHeight="1">
      <c r="A201" s="2"/>
      <c r="B201" s="32"/>
      <c r="C201" s="32"/>
      <c r="D201" s="32"/>
      <c r="E201" s="32"/>
      <c r="F201" s="32"/>
      <c r="G201" s="32"/>
      <c r="H201" s="32"/>
      <c r="I201" s="32"/>
      <c r="J201" s="34"/>
      <c r="K201" s="32"/>
    </row>
    <row r="202" spans="1:11" ht="12.75" customHeight="1">
      <c r="A202" s="2"/>
      <c r="B202" s="32"/>
      <c r="C202" s="32"/>
      <c r="D202" s="32"/>
      <c r="E202" s="32"/>
      <c r="F202" s="32"/>
      <c r="G202" s="32"/>
      <c r="H202" s="32"/>
      <c r="I202" s="32"/>
      <c r="J202" s="34"/>
      <c r="K202" s="32"/>
    </row>
    <row r="203" spans="1:11" ht="12.75" customHeight="1">
      <c r="A203" s="2"/>
      <c r="B203" s="32"/>
      <c r="C203" s="32"/>
      <c r="D203" s="32"/>
      <c r="E203" s="32"/>
      <c r="F203" s="32"/>
      <c r="G203" s="32"/>
      <c r="H203" s="32"/>
      <c r="I203" s="32"/>
      <c r="J203" s="34"/>
      <c r="K203" s="32"/>
    </row>
    <row r="204" spans="1:11" ht="12.75" customHeight="1">
      <c r="A204" s="2"/>
      <c r="B204" s="32"/>
      <c r="C204" s="32"/>
      <c r="D204" s="32"/>
      <c r="E204" s="32"/>
      <c r="F204" s="32"/>
      <c r="G204" s="32"/>
      <c r="H204" s="32"/>
      <c r="I204" s="32"/>
      <c r="J204" s="34"/>
      <c r="K204" s="32"/>
    </row>
    <row r="205" spans="1:11" ht="12.75" customHeight="1">
      <c r="A205" s="2"/>
      <c r="B205" s="32"/>
      <c r="C205" s="32"/>
      <c r="D205" s="32"/>
      <c r="E205" s="32"/>
      <c r="F205" s="32"/>
      <c r="G205" s="32"/>
      <c r="H205" s="32"/>
      <c r="I205" s="32"/>
      <c r="J205" s="34"/>
      <c r="K205" s="32"/>
    </row>
    <row r="206" spans="1:11" ht="12.75" customHeight="1">
      <c r="A206" s="2"/>
      <c r="B206" s="32"/>
      <c r="C206" s="32"/>
      <c r="D206" s="32"/>
      <c r="E206" s="32"/>
      <c r="F206" s="32"/>
      <c r="G206" s="32"/>
      <c r="H206" s="32"/>
      <c r="I206" s="32"/>
      <c r="J206" s="34"/>
      <c r="K206" s="32"/>
    </row>
    <row r="207" spans="1:11" ht="12.75" customHeight="1">
      <c r="A207" s="2"/>
      <c r="B207" s="32"/>
      <c r="C207" s="32"/>
      <c r="D207" s="32"/>
      <c r="E207" s="32"/>
      <c r="F207" s="32"/>
      <c r="G207" s="32"/>
      <c r="H207" s="32"/>
      <c r="I207" s="32"/>
      <c r="J207" s="34"/>
      <c r="K207" s="32"/>
    </row>
    <row r="208" spans="1:11" ht="12.75" customHeight="1">
      <c r="A208" s="2"/>
      <c r="B208" s="32"/>
      <c r="C208" s="32"/>
      <c r="D208" s="32"/>
      <c r="E208" s="32"/>
      <c r="F208" s="32"/>
      <c r="G208" s="32"/>
      <c r="H208" s="32"/>
      <c r="I208" s="32"/>
      <c r="J208" s="34"/>
      <c r="K208" s="32"/>
    </row>
    <row r="209" spans="1:11" ht="12.75" customHeight="1">
      <c r="A209" s="2"/>
      <c r="B209" s="32"/>
      <c r="C209" s="32"/>
      <c r="D209" s="32"/>
      <c r="E209" s="32"/>
      <c r="F209" s="32"/>
      <c r="G209" s="32"/>
      <c r="H209" s="32"/>
      <c r="I209" s="32"/>
      <c r="J209" s="34"/>
      <c r="K209" s="32"/>
    </row>
    <row r="210" spans="1:11" ht="12.75" customHeight="1">
      <c r="A210" s="2"/>
      <c r="B210" s="32"/>
      <c r="C210" s="32"/>
      <c r="D210" s="32"/>
      <c r="E210" s="32"/>
      <c r="F210" s="32"/>
      <c r="G210" s="32"/>
      <c r="H210" s="32"/>
      <c r="I210" s="32"/>
      <c r="J210" s="34"/>
      <c r="K210" s="32"/>
    </row>
    <row r="211" spans="1:11" ht="12.75" customHeight="1">
      <c r="A211" s="2"/>
      <c r="B211" s="32"/>
      <c r="C211" s="32"/>
      <c r="D211" s="32"/>
      <c r="E211" s="32"/>
      <c r="F211" s="32"/>
      <c r="G211" s="32"/>
      <c r="H211" s="32"/>
      <c r="I211" s="32"/>
      <c r="J211" s="34"/>
      <c r="K211" s="32"/>
    </row>
    <row r="212" spans="1:11" ht="12.75" customHeight="1">
      <c r="A212" s="2"/>
      <c r="B212" s="32"/>
      <c r="C212" s="32"/>
      <c r="D212" s="32"/>
      <c r="E212" s="32"/>
      <c r="F212" s="32"/>
      <c r="G212" s="32"/>
      <c r="H212" s="32"/>
      <c r="I212" s="32"/>
      <c r="J212" s="34"/>
      <c r="K212" s="32"/>
    </row>
    <row r="213" spans="1:11" ht="12.75" customHeight="1">
      <c r="A213" s="2"/>
      <c r="B213" s="32"/>
      <c r="C213" s="32"/>
      <c r="D213" s="32"/>
      <c r="E213" s="32"/>
      <c r="F213" s="32"/>
      <c r="G213" s="32"/>
      <c r="H213" s="32"/>
      <c r="I213" s="32"/>
      <c r="J213" s="34"/>
      <c r="K213" s="32"/>
    </row>
    <row r="214" spans="1:11" ht="12.75" customHeight="1">
      <c r="A214" s="2"/>
      <c r="B214" s="32"/>
      <c r="C214" s="32"/>
      <c r="D214" s="32"/>
      <c r="E214" s="32"/>
      <c r="F214" s="32"/>
      <c r="G214" s="32"/>
      <c r="H214" s="32"/>
      <c r="I214" s="32"/>
      <c r="J214" s="34"/>
      <c r="K214" s="32"/>
    </row>
    <row r="215" spans="1:11" ht="12.75" customHeight="1">
      <c r="A215" s="2"/>
      <c r="B215" s="32"/>
      <c r="C215" s="32"/>
      <c r="D215" s="32"/>
      <c r="E215" s="32"/>
      <c r="F215" s="32"/>
      <c r="G215" s="32"/>
      <c r="H215" s="32"/>
      <c r="I215" s="32"/>
      <c r="J215" s="34"/>
      <c r="K215" s="32"/>
    </row>
    <row r="216" spans="1:11" ht="12.75" customHeight="1">
      <c r="A216" s="2"/>
      <c r="B216" s="32"/>
      <c r="C216" s="32"/>
      <c r="D216" s="32"/>
      <c r="E216" s="32"/>
      <c r="F216" s="32"/>
      <c r="G216" s="32"/>
      <c r="H216" s="32"/>
      <c r="I216" s="32"/>
      <c r="J216" s="34"/>
      <c r="K216" s="32"/>
    </row>
    <row r="217" spans="1:11" ht="12.75" customHeight="1">
      <c r="A217" s="2"/>
      <c r="B217" s="32"/>
      <c r="C217" s="32"/>
      <c r="D217" s="32"/>
      <c r="E217" s="32"/>
      <c r="F217" s="32"/>
      <c r="G217" s="32"/>
      <c r="H217" s="32"/>
      <c r="I217" s="32"/>
      <c r="J217" s="34"/>
      <c r="K217" s="32"/>
    </row>
    <row r="218" spans="1:11" ht="12.75" customHeight="1">
      <c r="A218" s="2"/>
      <c r="B218" s="32"/>
      <c r="C218" s="32"/>
      <c r="D218" s="32"/>
      <c r="E218" s="32"/>
      <c r="F218" s="32"/>
      <c r="G218" s="32"/>
      <c r="H218" s="32"/>
      <c r="I218" s="32"/>
      <c r="J218" s="34"/>
      <c r="K218" s="32"/>
    </row>
    <row r="219" spans="1:11" ht="12.75" customHeight="1">
      <c r="A219" s="2"/>
      <c r="B219" s="32"/>
      <c r="C219" s="32"/>
      <c r="D219" s="32"/>
      <c r="E219" s="32"/>
      <c r="F219" s="32"/>
      <c r="G219" s="32"/>
      <c r="H219" s="32"/>
      <c r="I219" s="32"/>
      <c r="J219" s="34"/>
      <c r="K219" s="32"/>
    </row>
    <row r="220" spans="1:11" ht="12.75" customHeight="1">
      <c r="A220" s="2"/>
      <c r="B220" s="32"/>
      <c r="C220" s="32"/>
      <c r="D220" s="32"/>
      <c r="E220" s="32"/>
      <c r="F220" s="32"/>
      <c r="G220" s="32"/>
      <c r="H220" s="32"/>
      <c r="I220" s="32"/>
      <c r="J220" s="34"/>
      <c r="K220" s="32"/>
    </row>
    <row r="221" spans="1:11" ht="12.75" customHeight="1">
      <c r="A221" s="2"/>
      <c r="B221" s="32"/>
      <c r="C221" s="32"/>
      <c r="D221" s="32"/>
      <c r="E221" s="32"/>
      <c r="F221" s="32"/>
      <c r="G221" s="32"/>
      <c r="H221" s="32"/>
      <c r="I221" s="32"/>
      <c r="J221" s="34"/>
      <c r="K221" s="32"/>
    </row>
    <row r="222" spans="1:11" ht="12.75" customHeight="1">
      <c r="A222" s="2"/>
      <c r="B222" s="32"/>
      <c r="C222" s="32"/>
      <c r="D222" s="32"/>
      <c r="E222" s="32"/>
      <c r="F222" s="32"/>
      <c r="G222" s="32"/>
      <c r="H222" s="32"/>
      <c r="I222" s="32"/>
      <c r="J222" s="34"/>
      <c r="K222" s="32"/>
    </row>
    <row r="223" spans="1:11" ht="12.75" customHeight="1">
      <c r="A223" s="2"/>
      <c r="B223" s="32"/>
      <c r="C223" s="32"/>
      <c r="D223" s="32"/>
      <c r="E223" s="32"/>
      <c r="F223" s="32"/>
      <c r="G223" s="32"/>
      <c r="H223" s="32"/>
      <c r="I223" s="32"/>
      <c r="J223" s="34"/>
      <c r="K223" s="32"/>
    </row>
    <row r="224" spans="1:11" ht="12.75" customHeight="1">
      <c r="A224" s="2"/>
      <c r="B224" s="32"/>
      <c r="C224" s="32"/>
      <c r="D224" s="32"/>
      <c r="E224" s="32"/>
      <c r="F224" s="32"/>
      <c r="G224" s="32"/>
      <c r="H224" s="32"/>
      <c r="I224" s="32"/>
      <c r="J224" s="34"/>
      <c r="K224" s="32"/>
    </row>
    <row r="225" spans="1:11" ht="12.75" customHeight="1">
      <c r="A225" s="2"/>
      <c r="B225" s="32"/>
      <c r="C225" s="32"/>
      <c r="D225" s="32"/>
      <c r="E225" s="32"/>
      <c r="F225" s="32"/>
      <c r="G225" s="32"/>
      <c r="H225" s="32"/>
      <c r="I225" s="32"/>
      <c r="J225" s="34"/>
      <c r="K225" s="32"/>
    </row>
    <row r="226" spans="1:11" ht="12.75" customHeight="1">
      <c r="A226" s="2"/>
      <c r="B226" s="32"/>
      <c r="C226" s="32"/>
      <c r="D226" s="32"/>
      <c r="E226" s="32"/>
      <c r="F226" s="32"/>
      <c r="G226" s="32"/>
      <c r="H226" s="32"/>
      <c r="I226" s="32"/>
      <c r="J226" s="34"/>
      <c r="K226" s="32"/>
    </row>
    <row r="227" spans="1:11" ht="12.75" customHeight="1">
      <c r="A227" s="2"/>
      <c r="B227" s="32"/>
      <c r="C227" s="32"/>
      <c r="D227" s="32"/>
      <c r="E227" s="32"/>
      <c r="F227" s="32"/>
      <c r="G227" s="32"/>
      <c r="H227" s="32"/>
      <c r="I227" s="32"/>
      <c r="J227" s="34"/>
      <c r="K227" s="32"/>
    </row>
    <row r="228" spans="1:11" ht="12.75" customHeight="1">
      <c r="A228" s="2"/>
      <c r="B228" s="32"/>
      <c r="C228" s="32"/>
      <c r="D228" s="32"/>
      <c r="E228" s="32"/>
      <c r="F228" s="32"/>
      <c r="G228" s="32"/>
      <c r="H228" s="32"/>
      <c r="I228" s="32"/>
      <c r="J228" s="34"/>
      <c r="K228" s="32"/>
    </row>
    <row r="229" spans="1:11" ht="12.75" customHeight="1">
      <c r="A229" s="2"/>
      <c r="B229" s="32"/>
      <c r="C229" s="32"/>
      <c r="D229" s="32"/>
      <c r="E229" s="32"/>
      <c r="F229" s="32"/>
      <c r="G229" s="32"/>
      <c r="H229" s="32"/>
      <c r="I229" s="32"/>
      <c r="J229" s="34"/>
      <c r="K229" s="32"/>
    </row>
    <row r="230" spans="1:11" ht="12.75" customHeight="1">
      <c r="A230" s="2"/>
      <c r="B230" s="32"/>
      <c r="C230" s="32"/>
      <c r="D230" s="32"/>
      <c r="E230" s="32"/>
      <c r="F230" s="32"/>
      <c r="G230" s="32"/>
      <c r="H230" s="32"/>
      <c r="I230" s="32"/>
      <c r="J230" s="34"/>
      <c r="K230" s="32"/>
    </row>
    <row r="231" spans="1:11" ht="12.75" customHeight="1">
      <c r="A231" s="2"/>
      <c r="B231" s="32"/>
      <c r="C231" s="32"/>
      <c r="D231" s="32"/>
      <c r="E231" s="32"/>
      <c r="F231" s="32"/>
      <c r="G231" s="32"/>
      <c r="H231" s="32"/>
      <c r="I231" s="32"/>
      <c r="J231" s="34"/>
      <c r="K231" s="32"/>
    </row>
    <row r="232" spans="1:11" ht="12.75" customHeight="1">
      <c r="A232" s="2"/>
      <c r="B232" s="32"/>
      <c r="C232" s="32"/>
      <c r="D232" s="32"/>
      <c r="E232" s="32"/>
      <c r="F232" s="32"/>
      <c r="G232" s="32"/>
      <c r="H232" s="32"/>
      <c r="I232" s="32"/>
      <c r="J232" s="34"/>
      <c r="K232" s="32"/>
    </row>
    <row r="233" spans="1:11" ht="12.75" customHeight="1">
      <c r="A233" s="2"/>
      <c r="B233" s="32"/>
      <c r="C233" s="32"/>
      <c r="D233" s="32"/>
      <c r="E233" s="32"/>
      <c r="F233" s="32"/>
      <c r="G233" s="32"/>
      <c r="H233" s="32"/>
      <c r="I233" s="32"/>
      <c r="J233" s="34"/>
      <c r="K233" s="32"/>
    </row>
    <row r="234" spans="1:11" ht="12.75" customHeight="1">
      <c r="A234" s="2"/>
      <c r="B234" s="32"/>
      <c r="C234" s="32"/>
      <c r="D234" s="32"/>
      <c r="E234" s="32"/>
      <c r="F234" s="32"/>
      <c r="G234" s="32"/>
      <c r="H234" s="32"/>
      <c r="I234" s="32"/>
      <c r="J234" s="34"/>
      <c r="K234" s="32"/>
    </row>
    <row r="235" spans="1:11" ht="12.75" customHeight="1">
      <c r="A235" s="2"/>
      <c r="B235" s="32"/>
      <c r="C235" s="32"/>
      <c r="D235" s="32"/>
      <c r="E235" s="32"/>
      <c r="F235" s="32"/>
      <c r="G235" s="32"/>
      <c r="H235" s="32"/>
      <c r="I235" s="32"/>
      <c r="J235" s="34"/>
      <c r="K235" s="32"/>
    </row>
    <row r="236" spans="1:11" ht="12.75" customHeight="1">
      <c r="A236" s="2"/>
      <c r="B236" s="32"/>
      <c r="C236" s="32"/>
      <c r="D236" s="32"/>
      <c r="E236" s="32"/>
      <c r="F236" s="32"/>
      <c r="G236" s="32"/>
      <c r="H236" s="32"/>
      <c r="I236" s="32"/>
      <c r="J236" s="34"/>
      <c r="K236" s="32"/>
    </row>
    <row r="237" spans="1:11" ht="12.75" customHeight="1">
      <c r="A237" s="2"/>
      <c r="B237" s="32"/>
      <c r="C237" s="32"/>
      <c r="D237" s="32"/>
      <c r="E237" s="32"/>
      <c r="F237" s="32"/>
      <c r="G237" s="32"/>
      <c r="H237" s="32"/>
      <c r="I237" s="32"/>
      <c r="J237" s="34"/>
      <c r="K237" s="32"/>
    </row>
    <row r="238" spans="1:11" ht="12.75" customHeight="1">
      <c r="A238" s="2"/>
      <c r="B238" s="32"/>
      <c r="C238" s="32"/>
      <c r="D238" s="32"/>
      <c r="E238" s="32"/>
      <c r="F238" s="32"/>
      <c r="G238" s="32"/>
      <c r="H238" s="32"/>
      <c r="I238" s="32"/>
      <c r="J238" s="34"/>
      <c r="K238" s="32"/>
    </row>
    <row r="239" spans="1:11" ht="12.75" customHeight="1">
      <c r="A239" s="2"/>
      <c r="B239" s="32"/>
      <c r="C239" s="32"/>
      <c r="D239" s="32"/>
      <c r="E239" s="32"/>
      <c r="F239" s="32"/>
      <c r="G239" s="32"/>
      <c r="H239" s="32"/>
      <c r="I239" s="32"/>
      <c r="J239" s="34"/>
      <c r="K239" s="32"/>
    </row>
    <row r="240" spans="1:11" ht="12.75" customHeight="1">
      <c r="A240" s="2"/>
      <c r="B240" s="32"/>
      <c r="C240" s="32"/>
      <c r="D240" s="32"/>
      <c r="E240" s="32"/>
      <c r="F240" s="32"/>
      <c r="G240" s="32"/>
      <c r="H240" s="32"/>
      <c r="I240" s="32"/>
      <c r="J240" s="34"/>
      <c r="K240" s="32"/>
    </row>
    <row r="241" spans="1:11" ht="12.75" customHeight="1">
      <c r="A241" s="2"/>
      <c r="B241" s="32"/>
      <c r="C241" s="32"/>
      <c r="D241" s="32"/>
      <c r="E241" s="32"/>
      <c r="F241" s="32"/>
      <c r="G241" s="32"/>
      <c r="H241" s="32"/>
      <c r="I241" s="32"/>
      <c r="J241" s="34"/>
      <c r="K241" s="32"/>
    </row>
    <row r="242" spans="1:11" ht="12.75" customHeight="1">
      <c r="A242" s="2"/>
      <c r="B242" s="32"/>
      <c r="C242" s="32"/>
      <c r="D242" s="32"/>
      <c r="E242" s="32"/>
      <c r="F242" s="32"/>
      <c r="G242" s="32"/>
      <c r="H242" s="32"/>
      <c r="I242" s="32"/>
      <c r="J242" s="34"/>
      <c r="K242" s="32"/>
    </row>
    <row r="243" spans="1:11" ht="12.75" customHeight="1">
      <c r="A243" s="2"/>
      <c r="B243" s="32"/>
      <c r="C243" s="32"/>
      <c r="D243" s="32"/>
      <c r="E243" s="32"/>
      <c r="F243" s="32"/>
      <c r="G243" s="32"/>
      <c r="H243" s="32"/>
      <c r="I243" s="32"/>
      <c r="J243" s="34"/>
      <c r="K243" s="32"/>
    </row>
    <row r="244" spans="1:11" ht="12.75" customHeight="1">
      <c r="A244" s="2"/>
      <c r="B244" s="32"/>
      <c r="C244" s="32"/>
      <c r="D244" s="32"/>
      <c r="E244" s="32"/>
      <c r="F244" s="32"/>
      <c r="G244" s="32"/>
      <c r="H244" s="32"/>
      <c r="I244" s="32"/>
      <c r="J244" s="34"/>
      <c r="K244" s="32"/>
    </row>
    <row r="245" spans="1:11" ht="12.75" customHeight="1">
      <c r="A245" s="2"/>
      <c r="B245" s="32"/>
      <c r="C245" s="32"/>
      <c r="D245" s="32"/>
      <c r="E245" s="32"/>
      <c r="F245" s="32"/>
      <c r="G245" s="32"/>
      <c r="H245" s="32"/>
      <c r="I245" s="32"/>
      <c r="J245" s="34"/>
      <c r="K245" s="32"/>
    </row>
    <row r="246" spans="1:11" ht="12.75" customHeight="1">
      <c r="A246" s="2"/>
      <c r="B246" s="32"/>
      <c r="C246" s="32"/>
      <c r="D246" s="32"/>
      <c r="E246" s="32"/>
      <c r="F246" s="32"/>
      <c r="G246" s="32"/>
      <c r="H246" s="32"/>
      <c r="I246" s="32"/>
      <c r="J246" s="34"/>
      <c r="K246" s="32"/>
    </row>
    <row r="247" spans="1:11" ht="12.75" customHeight="1">
      <c r="A247" s="2"/>
      <c r="B247" s="32"/>
      <c r="C247" s="32"/>
      <c r="D247" s="32"/>
      <c r="E247" s="32"/>
      <c r="F247" s="32"/>
      <c r="G247" s="32"/>
      <c r="H247" s="32"/>
      <c r="I247" s="32"/>
      <c r="J247" s="34"/>
      <c r="K247" s="32"/>
    </row>
    <row r="248" spans="1:11" ht="12.75" customHeight="1">
      <c r="A248" s="2"/>
      <c r="B248" s="32"/>
      <c r="C248" s="32"/>
      <c r="D248" s="32"/>
      <c r="E248" s="32"/>
      <c r="F248" s="32"/>
      <c r="G248" s="32"/>
      <c r="H248" s="32"/>
      <c r="I248" s="32"/>
      <c r="J248" s="34"/>
      <c r="K248" s="32"/>
    </row>
    <row r="249" spans="1:11" ht="12.75" customHeight="1">
      <c r="A249" s="2"/>
      <c r="B249" s="32"/>
      <c r="C249" s="32"/>
      <c r="D249" s="32"/>
      <c r="E249" s="32"/>
      <c r="F249" s="32"/>
      <c r="G249" s="32"/>
      <c r="H249" s="32"/>
      <c r="I249" s="32"/>
      <c r="J249" s="34"/>
      <c r="K249" s="32"/>
    </row>
    <row r="250" spans="1:11" ht="12.75" customHeight="1">
      <c r="A250" s="2"/>
      <c r="B250" s="32"/>
      <c r="C250" s="32"/>
      <c r="D250" s="32"/>
      <c r="E250" s="32"/>
      <c r="F250" s="32"/>
      <c r="G250" s="32"/>
      <c r="H250" s="32"/>
      <c r="I250" s="32"/>
      <c r="J250" s="34"/>
      <c r="K250" s="32"/>
    </row>
    <row r="251" spans="1:11" ht="12.75" customHeight="1">
      <c r="A251" s="2"/>
      <c r="B251" s="32"/>
      <c r="C251" s="32"/>
      <c r="D251" s="32"/>
      <c r="E251" s="32"/>
      <c r="F251" s="32"/>
      <c r="G251" s="32"/>
      <c r="H251" s="32"/>
      <c r="I251" s="32"/>
      <c r="J251" s="34"/>
      <c r="K251" s="32"/>
    </row>
    <row r="252" spans="1:11" ht="12.75" customHeight="1">
      <c r="A252" s="2"/>
      <c r="B252" s="32"/>
      <c r="C252" s="32"/>
      <c r="D252" s="32"/>
      <c r="E252" s="32"/>
      <c r="F252" s="32"/>
      <c r="G252" s="32"/>
      <c r="H252" s="32"/>
      <c r="I252" s="32"/>
      <c r="J252" s="34"/>
      <c r="K252" s="32"/>
    </row>
    <row r="253" spans="1:11" ht="12.75" customHeight="1">
      <c r="A253" s="2"/>
      <c r="B253" s="32"/>
      <c r="C253" s="32"/>
      <c r="D253" s="32"/>
      <c r="E253" s="32"/>
      <c r="F253" s="32"/>
      <c r="G253" s="32"/>
      <c r="H253" s="32"/>
      <c r="I253" s="32"/>
      <c r="J253" s="34"/>
      <c r="K253" s="32"/>
    </row>
    <row r="254" spans="1:11" ht="12.75" customHeight="1">
      <c r="A254" s="2"/>
      <c r="B254" s="32"/>
      <c r="C254" s="32"/>
      <c r="D254" s="32"/>
      <c r="E254" s="32"/>
      <c r="F254" s="32"/>
      <c r="G254" s="32"/>
      <c r="H254" s="32"/>
      <c r="I254" s="32"/>
      <c r="J254" s="34"/>
      <c r="K254" s="32"/>
    </row>
    <row r="255" spans="1:11" ht="12.75" customHeight="1">
      <c r="A255" s="2"/>
      <c r="B255" s="32"/>
      <c r="C255" s="32"/>
      <c r="D255" s="32"/>
      <c r="E255" s="32"/>
      <c r="F255" s="32"/>
      <c r="G255" s="32"/>
      <c r="H255" s="32"/>
      <c r="I255" s="32"/>
      <c r="J255" s="34"/>
      <c r="K255" s="32"/>
    </row>
    <row r="256" spans="1:11" ht="12.75" customHeight="1">
      <c r="A256" s="2"/>
      <c r="B256" s="32"/>
      <c r="C256" s="32"/>
      <c r="D256" s="32"/>
      <c r="E256" s="32"/>
      <c r="F256" s="32"/>
      <c r="G256" s="32"/>
      <c r="H256" s="32"/>
      <c r="I256" s="32"/>
      <c r="J256" s="34"/>
      <c r="K256" s="32"/>
    </row>
    <row r="257" spans="1:11" ht="12.75" customHeight="1">
      <c r="A257" s="2"/>
      <c r="B257" s="32"/>
      <c r="C257" s="32"/>
      <c r="D257" s="32"/>
      <c r="E257" s="32"/>
      <c r="F257" s="32"/>
      <c r="G257" s="32"/>
      <c r="H257" s="32"/>
      <c r="I257" s="32"/>
      <c r="J257" s="34"/>
      <c r="K257" s="32"/>
    </row>
    <row r="258" spans="1:11" ht="12.75" customHeight="1">
      <c r="A258" s="2"/>
      <c r="B258" s="32"/>
      <c r="C258" s="32"/>
      <c r="D258" s="32"/>
      <c r="E258" s="32"/>
      <c r="F258" s="32"/>
      <c r="G258" s="32"/>
      <c r="H258" s="32"/>
      <c r="I258" s="32"/>
      <c r="J258" s="34"/>
      <c r="K258" s="32"/>
    </row>
    <row r="259" spans="1:11" ht="12.75" customHeight="1">
      <c r="A259" s="2"/>
      <c r="B259" s="32"/>
      <c r="C259" s="32"/>
      <c r="D259" s="32"/>
      <c r="E259" s="32"/>
      <c r="F259" s="32"/>
      <c r="G259" s="32"/>
      <c r="H259" s="32"/>
      <c r="I259" s="32"/>
      <c r="J259" s="34"/>
      <c r="K259" s="32"/>
    </row>
    <row r="260" spans="1:11" ht="12.75" customHeight="1">
      <c r="A260" s="2"/>
      <c r="B260" s="32"/>
      <c r="C260" s="32"/>
      <c r="D260" s="32"/>
      <c r="E260" s="32"/>
      <c r="F260" s="32"/>
      <c r="G260" s="32"/>
      <c r="H260" s="32"/>
      <c r="I260" s="32"/>
      <c r="J260" s="34"/>
      <c r="K260" s="32"/>
    </row>
    <row r="261" spans="1:11" ht="12.75" customHeight="1">
      <c r="A261" s="2"/>
      <c r="B261" s="32"/>
      <c r="C261" s="32"/>
      <c r="D261" s="32"/>
      <c r="E261" s="32"/>
      <c r="F261" s="32"/>
      <c r="G261" s="32"/>
      <c r="H261" s="32"/>
      <c r="I261" s="32"/>
      <c r="J261" s="34"/>
      <c r="K261" s="32"/>
    </row>
    <row r="262" spans="1:11" ht="12.75" customHeight="1">
      <c r="A262" s="2"/>
      <c r="B262" s="32"/>
      <c r="C262" s="32"/>
      <c r="D262" s="32"/>
      <c r="E262" s="32"/>
      <c r="F262" s="32"/>
      <c r="G262" s="32"/>
      <c r="H262" s="32"/>
      <c r="I262" s="32"/>
      <c r="J262" s="34"/>
      <c r="K262" s="32"/>
    </row>
    <row r="263" spans="1:11" ht="12.75" customHeight="1">
      <c r="A263" s="2"/>
      <c r="B263" s="32"/>
      <c r="C263" s="32"/>
      <c r="D263" s="32"/>
      <c r="E263" s="32"/>
      <c r="F263" s="32"/>
      <c r="G263" s="32"/>
      <c r="H263" s="32"/>
      <c r="I263" s="32"/>
      <c r="J263" s="34"/>
      <c r="K263" s="32"/>
    </row>
    <row r="264" spans="1:11" ht="12.75" customHeight="1">
      <c r="A264" s="2"/>
      <c r="B264" s="32"/>
      <c r="C264" s="32"/>
      <c r="D264" s="32"/>
      <c r="E264" s="32"/>
      <c r="F264" s="32"/>
      <c r="G264" s="32"/>
      <c r="H264" s="32"/>
      <c r="I264" s="32"/>
      <c r="J264" s="34"/>
      <c r="K264" s="32"/>
    </row>
    <row r="265" spans="1:11" ht="12.75" customHeight="1">
      <c r="A265" s="2"/>
      <c r="B265" s="32"/>
      <c r="C265" s="32"/>
      <c r="D265" s="32"/>
      <c r="E265" s="32"/>
      <c r="F265" s="32"/>
      <c r="G265" s="32"/>
      <c r="H265" s="32"/>
      <c r="I265" s="32"/>
      <c r="J265" s="34"/>
      <c r="K265" s="32"/>
    </row>
    <row r="266" spans="1:11" ht="12.75" customHeight="1">
      <c r="A266" s="2"/>
      <c r="B266" s="32"/>
      <c r="C266" s="32"/>
      <c r="D266" s="32"/>
      <c r="E266" s="32"/>
      <c r="F266" s="32"/>
      <c r="G266" s="32"/>
      <c r="H266" s="32"/>
      <c r="I266" s="32"/>
      <c r="J266" s="34"/>
      <c r="K266" s="32"/>
    </row>
    <row r="267" spans="1:11" ht="12.75" customHeight="1">
      <c r="A267" s="2"/>
      <c r="B267" s="32"/>
      <c r="C267" s="32"/>
      <c r="D267" s="32"/>
      <c r="E267" s="32"/>
      <c r="F267" s="32"/>
      <c r="G267" s="32"/>
      <c r="H267" s="32"/>
      <c r="I267" s="32"/>
      <c r="J267" s="34"/>
      <c r="K267" s="32"/>
    </row>
    <row r="268" spans="1:11" ht="12.75" customHeight="1">
      <c r="A268" s="2"/>
      <c r="B268" s="32"/>
      <c r="C268" s="32"/>
      <c r="D268" s="32"/>
      <c r="E268" s="32"/>
      <c r="F268" s="32"/>
      <c r="G268" s="32"/>
      <c r="H268" s="32"/>
      <c r="I268" s="32"/>
      <c r="J268" s="34"/>
      <c r="K268" s="32"/>
    </row>
    <row r="269" spans="1:11" ht="12.75" customHeight="1">
      <c r="A269" s="2"/>
      <c r="B269" s="32"/>
      <c r="C269" s="32"/>
      <c r="D269" s="32"/>
      <c r="E269" s="32"/>
      <c r="F269" s="32"/>
      <c r="G269" s="32"/>
      <c r="H269" s="32"/>
      <c r="I269" s="32"/>
      <c r="J269" s="34"/>
      <c r="K269" s="32"/>
    </row>
    <row r="270" spans="1:11" ht="12.75" customHeight="1">
      <c r="A270" s="2"/>
      <c r="B270" s="32"/>
      <c r="C270" s="32"/>
      <c r="D270" s="32"/>
      <c r="E270" s="32"/>
      <c r="F270" s="32"/>
      <c r="G270" s="32"/>
      <c r="H270" s="32"/>
      <c r="I270" s="32"/>
      <c r="J270" s="34"/>
      <c r="K270" s="32"/>
    </row>
    <row r="271" spans="1:11" ht="12.75" customHeight="1">
      <c r="A271" s="2"/>
      <c r="B271" s="32"/>
      <c r="C271" s="32"/>
      <c r="D271" s="32"/>
      <c r="E271" s="32"/>
      <c r="F271" s="32"/>
      <c r="G271" s="32"/>
      <c r="H271" s="32"/>
      <c r="I271" s="32"/>
      <c r="J271" s="34"/>
      <c r="K271" s="32"/>
    </row>
    <row r="272" spans="1:11" ht="12.75" customHeight="1">
      <c r="A272" s="2"/>
      <c r="B272" s="32"/>
      <c r="C272" s="32"/>
      <c r="D272" s="32"/>
      <c r="E272" s="32"/>
      <c r="F272" s="32"/>
      <c r="G272" s="32"/>
      <c r="H272" s="32"/>
      <c r="I272" s="32"/>
      <c r="J272" s="34"/>
      <c r="K272" s="32"/>
    </row>
    <row r="273" spans="1:11" ht="12.75" customHeight="1">
      <c r="A273" s="2"/>
      <c r="B273" s="32"/>
      <c r="C273" s="32"/>
      <c r="D273" s="32"/>
      <c r="E273" s="32"/>
      <c r="F273" s="32"/>
      <c r="G273" s="32"/>
      <c r="H273" s="32"/>
      <c r="I273" s="32"/>
      <c r="J273" s="34"/>
      <c r="K273" s="32"/>
    </row>
    <row r="274" spans="1:11" ht="12.75" customHeight="1">
      <c r="A274" s="2"/>
      <c r="B274" s="32"/>
      <c r="C274" s="32"/>
      <c r="D274" s="32"/>
      <c r="E274" s="32"/>
      <c r="F274" s="32"/>
      <c r="G274" s="32"/>
      <c r="H274" s="32"/>
      <c r="I274" s="32"/>
      <c r="J274" s="34"/>
      <c r="K274" s="32"/>
    </row>
    <row r="275" spans="1:11" ht="12.75" customHeight="1">
      <c r="A275" s="2"/>
      <c r="B275" s="32"/>
      <c r="C275" s="32"/>
      <c r="D275" s="32"/>
      <c r="E275" s="32"/>
      <c r="F275" s="32"/>
      <c r="G275" s="32"/>
      <c r="H275" s="32"/>
      <c r="I275" s="32"/>
      <c r="J275" s="34"/>
      <c r="K275" s="32"/>
    </row>
    <row r="276" spans="1:11" ht="12.75" customHeight="1">
      <c r="A276" s="2"/>
      <c r="B276" s="32"/>
      <c r="C276" s="32"/>
      <c r="D276" s="32"/>
      <c r="E276" s="32"/>
      <c r="F276" s="32"/>
      <c r="G276" s="32"/>
      <c r="H276" s="32"/>
      <c r="I276" s="32"/>
      <c r="J276" s="34"/>
      <c r="K276" s="32"/>
    </row>
    <row r="277" spans="1:11" ht="12.75" customHeight="1">
      <c r="A277" s="2"/>
      <c r="B277" s="32"/>
      <c r="C277" s="32"/>
      <c r="D277" s="32"/>
      <c r="E277" s="32"/>
      <c r="F277" s="32"/>
      <c r="G277" s="32"/>
      <c r="H277" s="32"/>
      <c r="I277" s="32"/>
      <c r="J277" s="34"/>
      <c r="K277" s="32"/>
    </row>
    <row r="278" spans="1:11" ht="12.75" customHeight="1">
      <c r="A278" s="2"/>
      <c r="B278" s="32"/>
      <c r="C278" s="32"/>
      <c r="D278" s="32"/>
      <c r="E278" s="32"/>
      <c r="F278" s="32"/>
      <c r="G278" s="32"/>
      <c r="H278" s="32"/>
      <c r="I278" s="32"/>
      <c r="J278" s="34"/>
      <c r="K278" s="32"/>
    </row>
    <row r="279" spans="1:11" ht="12.75" customHeight="1">
      <c r="A279" s="2"/>
      <c r="B279" s="32"/>
      <c r="C279" s="32"/>
      <c r="D279" s="32"/>
      <c r="E279" s="32"/>
      <c r="F279" s="32"/>
      <c r="G279" s="32"/>
      <c r="H279" s="32"/>
      <c r="I279" s="32"/>
      <c r="J279" s="34"/>
      <c r="K279" s="32"/>
    </row>
    <row r="280" spans="1:11" ht="12.75" customHeight="1">
      <c r="A280" s="2"/>
      <c r="B280" s="32"/>
      <c r="C280" s="32"/>
      <c r="D280" s="32"/>
      <c r="E280" s="32"/>
      <c r="F280" s="32"/>
      <c r="G280" s="32"/>
      <c r="H280" s="32"/>
      <c r="I280" s="32"/>
      <c r="J280" s="34"/>
      <c r="K280" s="32"/>
    </row>
    <row r="281" spans="1:11" ht="12.75" customHeight="1">
      <c r="A281" s="2"/>
      <c r="B281" s="32"/>
      <c r="C281" s="32"/>
      <c r="D281" s="32"/>
      <c r="E281" s="32"/>
      <c r="F281" s="32"/>
      <c r="G281" s="32"/>
      <c r="H281" s="32"/>
      <c r="I281" s="32"/>
      <c r="J281" s="34"/>
      <c r="K281" s="32"/>
    </row>
    <row r="282" spans="1:11" ht="12.75" customHeight="1">
      <c r="A282" s="2"/>
      <c r="B282" s="32"/>
      <c r="C282" s="32"/>
      <c r="D282" s="32"/>
      <c r="E282" s="32"/>
      <c r="F282" s="32"/>
      <c r="G282" s="32"/>
      <c r="H282" s="32"/>
      <c r="I282" s="32"/>
      <c r="J282" s="34"/>
      <c r="K282" s="32"/>
    </row>
    <row r="283" spans="1:11" ht="12.75" customHeight="1">
      <c r="A283" s="2"/>
      <c r="B283" s="32"/>
      <c r="C283" s="32"/>
      <c r="D283" s="32"/>
      <c r="E283" s="32"/>
      <c r="F283" s="32"/>
      <c r="G283" s="32"/>
      <c r="H283" s="32"/>
      <c r="I283" s="32"/>
      <c r="J283" s="34"/>
      <c r="K283" s="32"/>
    </row>
    <row r="284" spans="1:11" ht="12.75" customHeight="1">
      <c r="A284" s="2"/>
      <c r="B284" s="32"/>
      <c r="C284" s="32"/>
      <c r="D284" s="32"/>
      <c r="E284" s="32"/>
      <c r="F284" s="32"/>
      <c r="G284" s="32"/>
      <c r="H284" s="32"/>
      <c r="I284" s="32"/>
      <c r="J284" s="34"/>
      <c r="K284" s="32"/>
    </row>
    <row r="285" spans="1:11" ht="12.75" customHeight="1">
      <c r="A285" s="2"/>
      <c r="B285" s="32"/>
      <c r="C285" s="32"/>
      <c r="D285" s="32"/>
      <c r="E285" s="32"/>
      <c r="F285" s="32"/>
      <c r="G285" s="32"/>
      <c r="H285" s="32"/>
      <c r="I285" s="32"/>
      <c r="J285" s="34"/>
      <c r="K285" s="32"/>
    </row>
    <row r="286" spans="1:11" ht="12.75" customHeight="1">
      <c r="A286" s="2"/>
      <c r="B286" s="32"/>
      <c r="C286" s="32"/>
      <c r="D286" s="32"/>
      <c r="E286" s="32"/>
      <c r="F286" s="32"/>
      <c r="G286" s="32"/>
      <c r="H286" s="32"/>
      <c r="I286" s="32"/>
      <c r="J286" s="34"/>
      <c r="K286" s="32"/>
    </row>
    <row r="287" spans="1:11" ht="12.75" customHeight="1">
      <c r="A287" s="2"/>
      <c r="B287" s="32"/>
      <c r="C287" s="32"/>
      <c r="D287" s="32"/>
      <c r="E287" s="32"/>
      <c r="F287" s="32"/>
      <c r="G287" s="32"/>
      <c r="H287" s="32"/>
      <c r="I287" s="32"/>
      <c r="J287" s="34"/>
      <c r="K287" s="32"/>
    </row>
    <row r="288" spans="1:11" ht="12.75" customHeight="1">
      <c r="A288" s="2"/>
      <c r="B288" s="32"/>
      <c r="C288" s="32"/>
      <c r="D288" s="32"/>
      <c r="E288" s="32"/>
      <c r="F288" s="32"/>
      <c r="G288" s="32"/>
      <c r="H288" s="32"/>
      <c r="I288" s="32"/>
      <c r="J288" s="34"/>
      <c r="K288" s="32"/>
    </row>
    <row r="289" spans="1:11" ht="12.75" customHeight="1">
      <c r="A289" s="2"/>
      <c r="B289" s="32"/>
      <c r="C289" s="32"/>
      <c r="D289" s="32"/>
      <c r="E289" s="32"/>
      <c r="F289" s="32"/>
      <c r="G289" s="32"/>
      <c r="H289" s="32"/>
      <c r="I289" s="32"/>
      <c r="J289" s="34"/>
      <c r="K289" s="32"/>
    </row>
    <row r="290" spans="1:11" ht="12.75" customHeight="1">
      <c r="A290" s="2"/>
      <c r="B290" s="32"/>
      <c r="C290" s="32"/>
      <c r="D290" s="32"/>
      <c r="E290" s="32"/>
      <c r="F290" s="32"/>
      <c r="G290" s="32"/>
      <c r="H290" s="32"/>
      <c r="I290" s="32"/>
      <c r="J290" s="34"/>
      <c r="K290" s="32"/>
    </row>
    <row r="291" spans="1:11" ht="12.75" customHeight="1">
      <c r="A291" s="2"/>
      <c r="B291" s="32"/>
      <c r="C291" s="32"/>
      <c r="D291" s="32"/>
      <c r="E291" s="32"/>
      <c r="F291" s="32"/>
      <c r="G291" s="32"/>
      <c r="H291" s="32"/>
      <c r="I291" s="32"/>
      <c r="J291" s="34"/>
      <c r="K291" s="32"/>
    </row>
    <row r="292" spans="1:11" ht="12.75" customHeight="1">
      <c r="A292" s="2"/>
      <c r="B292" s="32"/>
      <c r="C292" s="32"/>
      <c r="D292" s="32"/>
      <c r="E292" s="32"/>
      <c r="F292" s="32"/>
      <c r="G292" s="32"/>
      <c r="H292" s="32"/>
      <c r="I292" s="32"/>
      <c r="J292" s="34"/>
      <c r="K292" s="32"/>
    </row>
    <row r="293" spans="1:11" ht="12.75" customHeight="1">
      <c r="A293" s="2"/>
      <c r="B293" s="32"/>
      <c r="C293" s="32"/>
      <c r="D293" s="32"/>
      <c r="E293" s="32"/>
      <c r="F293" s="32"/>
      <c r="G293" s="32"/>
      <c r="H293" s="32"/>
      <c r="I293" s="32"/>
      <c r="J293" s="34"/>
      <c r="K293" s="32"/>
    </row>
    <row r="294" spans="1:11" ht="12.75" customHeight="1">
      <c r="A294" s="2"/>
      <c r="B294" s="32"/>
      <c r="C294" s="32"/>
      <c r="D294" s="32"/>
      <c r="E294" s="32"/>
      <c r="F294" s="32"/>
      <c r="G294" s="32"/>
      <c r="H294" s="32"/>
      <c r="I294" s="32"/>
      <c r="J294" s="34"/>
      <c r="K294" s="32"/>
    </row>
    <row r="295" spans="1:11" ht="12.75" customHeight="1">
      <c r="A295" s="2"/>
      <c r="B295" s="32"/>
      <c r="C295" s="32"/>
      <c r="D295" s="32"/>
      <c r="E295" s="32"/>
      <c r="F295" s="32"/>
      <c r="G295" s="32"/>
      <c r="H295" s="32"/>
      <c r="I295" s="32"/>
      <c r="J295" s="34"/>
      <c r="K295" s="32"/>
    </row>
    <row r="296" spans="1:11" ht="12.75" customHeight="1">
      <c r="A296" s="2"/>
      <c r="B296" s="32"/>
      <c r="C296" s="32"/>
      <c r="D296" s="32"/>
      <c r="E296" s="32"/>
      <c r="F296" s="32"/>
      <c r="G296" s="32"/>
      <c r="H296" s="32"/>
      <c r="I296" s="32"/>
      <c r="J296" s="34"/>
      <c r="K296" s="32"/>
    </row>
    <row r="297" spans="1:11" ht="12.75" customHeight="1">
      <c r="A297" s="2"/>
      <c r="B297" s="32"/>
      <c r="C297" s="32"/>
      <c r="D297" s="32"/>
      <c r="E297" s="32"/>
      <c r="F297" s="32"/>
      <c r="G297" s="32"/>
      <c r="H297" s="32"/>
      <c r="I297" s="32"/>
      <c r="J297" s="34"/>
      <c r="K297" s="32"/>
    </row>
    <row r="298" spans="1:11" ht="12.75" customHeight="1">
      <c r="A298" s="2"/>
      <c r="B298" s="32"/>
      <c r="C298" s="32"/>
      <c r="D298" s="32"/>
      <c r="E298" s="32"/>
      <c r="F298" s="32"/>
      <c r="G298" s="32"/>
      <c r="H298" s="32"/>
      <c r="I298" s="32"/>
      <c r="J298" s="34"/>
      <c r="K298" s="32"/>
    </row>
    <row r="299" spans="1:11" ht="12.75" customHeight="1">
      <c r="A299" s="2"/>
      <c r="B299" s="32"/>
      <c r="C299" s="32"/>
      <c r="D299" s="32"/>
      <c r="E299" s="32"/>
      <c r="F299" s="32"/>
      <c r="G299" s="32"/>
      <c r="H299" s="32"/>
      <c r="I299" s="32"/>
      <c r="J299" s="34"/>
      <c r="K299" s="32"/>
    </row>
    <row r="300" spans="1:11" ht="12.75" customHeight="1">
      <c r="A300" s="2"/>
      <c r="B300" s="32"/>
      <c r="C300" s="32"/>
      <c r="D300" s="32"/>
      <c r="E300" s="32"/>
      <c r="F300" s="32"/>
      <c r="G300" s="32"/>
      <c r="H300" s="32"/>
      <c r="I300" s="32"/>
      <c r="J300" s="34"/>
      <c r="K300" s="32"/>
    </row>
    <row r="301" spans="1:11" ht="12.75" customHeight="1">
      <c r="A301" s="2"/>
      <c r="B301" s="32"/>
      <c r="C301" s="32"/>
      <c r="D301" s="32"/>
      <c r="E301" s="32"/>
      <c r="F301" s="32"/>
      <c r="G301" s="32"/>
      <c r="H301" s="32"/>
      <c r="I301" s="32"/>
      <c r="J301" s="34"/>
      <c r="K301" s="32"/>
    </row>
    <row r="302" spans="1:11" ht="12.75" customHeight="1">
      <c r="A302" s="2"/>
      <c r="B302" s="32"/>
      <c r="C302" s="32"/>
      <c r="D302" s="32"/>
      <c r="E302" s="32"/>
      <c r="F302" s="32"/>
      <c r="G302" s="32"/>
      <c r="H302" s="32"/>
      <c r="I302" s="32"/>
      <c r="J302" s="34"/>
      <c r="K302" s="32"/>
    </row>
    <row r="303" spans="1:11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sheetProtection selectLockedCells="1" selectUnlockedCells="1"/>
  <mergeCells count="42">
    <mergeCell ref="B110:J110"/>
    <mergeCell ref="B98:I98"/>
    <mergeCell ref="B100:I100"/>
    <mergeCell ref="B102:I102"/>
    <mergeCell ref="B104:I104"/>
    <mergeCell ref="B108:J108"/>
    <mergeCell ref="B109:J109"/>
    <mergeCell ref="B81:I81"/>
    <mergeCell ref="B83:J83"/>
    <mergeCell ref="C85:H85"/>
    <mergeCell ref="B88:H88"/>
    <mergeCell ref="B90:I90"/>
    <mergeCell ref="B96:H96"/>
    <mergeCell ref="B57:I57"/>
    <mergeCell ref="B59:J59"/>
    <mergeCell ref="C61:J61"/>
    <mergeCell ref="A63:A79"/>
    <mergeCell ref="B63:I63"/>
    <mergeCell ref="B79:I79"/>
    <mergeCell ref="B47:H47"/>
    <mergeCell ref="A49:A52"/>
    <mergeCell ref="B49:H49"/>
    <mergeCell ref="B52:H52"/>
    <mergeCell ref="B54:H54"/>
    <mergeCell ref="B55:H55"/>
    <mergeCell ref="A25:A47"/>
    <mergeCell ref="B25:H25"/>
    <mergeCell ref="B26:H26"/>
    <mergeCell ref="B31:H31"/>
    <mergeCell ref="B33:H33"/>
    <mergeCell ref="B40:H40"/>
    <mergeCell ref="B42:H42"/>
    <mergeCell ref="C44:F44"/>
    <mergeCell ref="C45:E45"/>
    <mergeCell ref="B46:H46"/>
    <mergeCell ref="B8:I8"/>
    <mergeCell ref="B10:J10"/>
    <mergeCell ref="C12:J12"/>
    <mergeCell ref="A14:A23"/>
    <mergeCell ref="B14:H14"/>
    <mergeCell ref="C22:H22"/>
    <mergeCell ref="B23:H2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8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3"/>
  <sheetViews>
    <sheetView view="pageBreakPreview" zoomScale="140" zoomScaleNormal="150" zoomScaleSheetLayoutView="140" zoomScalePageLayoutView="0" workbookViewId="0" topLeftCell="A1">
      <selection activeCell="A1" sqref="A1"/>
    </sheetView>
  </sheetViews>
  <sheetFormatPr defaultColWidth="9.140625" defaultRowHeight="12.75"/>
  <cols>
    <col min="1" max="1" width="2.421875" style="140" customWidth="1"/>
    <col min="2" max="2" width="13.140625" style="140" customWidth="1"/>
    <col min="3" max="3" width="28.7109375" style="140" customWidth="1"/>
    <col min="4" max="4" width="10.00390625" style="140" customWidth="1"/>
    <col min="5" max="5" width="6.7109375" style="140" customWidth="1"/>
    <col min="6" max="6" width="5.7109375" style="140" customWidth="1"/>
    <col min="7" max="7" width="10.140625" style="140" customWidth="1"/>
    <col min="8" max="8" width="6.8515625" style="140" customWidth="1"/>
    <col min="9" max="9" width="13.140625" style="140" customWidth="1"/>
    <col min="10" max="10" width="12.7109375" style="140" customWidth="1"/>
    <col min="11" max="11" width="2.421875" style="142" customWidth="1"/>
  </cols>
  <sheetData>
    <row r="1" spans="1:10" ht="13.5" thickBot="1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2.75">
      <c r="A2" s="2"/>
      <c r="B2" s="5" t="s">
        <v>0</v>
      </c>
      <c r="C2" s="6" t="s">
        <v>117</v>
      </c>
      <c r="D2" s="7"/>
      <c r="E2" s="7"/>
      <c r="F2" s="7"/>
      <c r="G2" s="7"/>
      <c r="H2" s="7"/>
      <c r="I2" s="8"/>
      <c r="J2" s="9"/>
    </row>
    <row r="3" spans="1:10" ht="13.5" thickBot="1">
      <c r="A3" s="2"/>
      <c r="B3" s="11" t="s">
        <v>1</v>
      </c>
      <c r="C3" s="143">
        <v>2</v>
      </c>
      <c r="D3" s="13"/>
      <c r="E3" s="13"/>
      <c r="F3" s="13"/>
      <c r="G3" s="13"/>
      <c r="H3" s="13"/>
      <c r="I3" s="14"/>
      <c r="J3" s="15"/>
    </row>
    <row r="4" spans="1:10" ht="13.5" thickBot="1">
      <c r="A4" s="2"/>
      <c r="B4" s="16"/>
      <c r="C4" s="16"/>
      <c r="D4" s="16"/>
      <c r="E4" s="16"/>
      <c r="F4" s="16"/>
      <c r="G4" s="16"/>
      <c r="H4" s="16"/>
      <c r="I4" s="16"/>
      <c r="J4" s="17"/>
    </row>
    <row r="5" spans="1:10" ht="13.5" thickBot="1">
      <c r="A5" s="2"/>
      <c r="B5" s="18"/>
      <c r="C5" s="19" t="s">
        <v>2</v>
      </c>
      <c r="D5" s="20"/>
      <c r="E5" s="20"/>
      <c r="F5" s="20"/>
      <c r="G5" s="20"/>
      <c r="H5" s="20"/>
      <c r="I5" s="21"/>
      <c r="J5" s="22" t="s">
        <v>3</v>
      </c>
    </row>
    <row r="6" spans="1:10" ht="12.75">
      <c r="A6" s="2"/>
      <c r="B6" s="24">
        <v>1</v>
      </c>
      <c r="C6" s="25" t="s">
        <v>4</v>
      </c>
      <c r="D6" s="26"/>
      <c r="E6" s="26"/>
      <c r="F6" s="26"/>
      <c r="G6" s="26"/>
      <c r="H6" s="26"/>
      <c r="I6" s="27"/>
      <c r="J6" s="28">
        <v>2154.6</v>
      </c>
    </row>
    <row r="7" spans="1:10" ht="12.75">
      <c r="A7" s="2"/>
      <c r="B7" s="24">
        <v>2</v>
      </c>
      <c r="C7" s="25" t="s">
        <v>118</v>
      </c>
      <c r="D7" s="26"/>
      <c r="E7" s="26"/>
      <c r="F7" s="26"/>
      <c r="G7" s="26"/>
      <c r="H7" s="26"/>
      <c r="I7" s="27"/>
      <c r="J7" s="28">
        <v>646.38</v>
      </c>
    </row>
    <row r="8" spans="1:10" ht="13.5" thickBot="1">
      <c r="A8" s="2"/>
      <c r="B8" s="24">
        <v>3</v>
      </c>
      <c r="C8" s="25" t="s">
        <v>5</v>
      </c>
      <c r="D8" s="26"/>
      <c r="E8" s="144"/>
      <c r="F8" s="26"/>
      <c r="G8" s="26"/>
      <c r="H8" s="26"/>
      <c r="I8" s="27"/>
      <c r="J8" s="28">
        <v>264.55</v>
      </c>
    </row>
    <row r="9" spans="1:10" ht="13.5" thickBot="1">
      <c r="A9" s="2"/>
      <c r="B9" s="154" t="s">
        <v>6</v>
      </c>
      <c r="C9" s="154"/>
      <c r="D9" s="154"/>
      <c r="E9" s="154"/>
      <c r="F9" s="154"/>
      <c r="G9" s="154"/>
      <c r="H9" s="154"/>
      <c r="I9" s="154"/>
      <c r="J9" s="31">
        <f>TRUNC(SUM(J6:J8),2)</f>
        <v>3065.53</v>
      </c>
    </row>
    <row r="10" spans="1:10" ht="13.5" thickBot="1">
      <c r="A10" s="2"/>
      <c r="B10" s="32"/>
      <c r="C10" s="33"/>
      <c r="D10" s="33"/>
      <c r="E10" s="33"/>
      <c r="F10" s="33"/>
      <c r="G10" s="33"/>
      <c r="H10" s="33"/>
      <c r="I10" s="32"/>
      <c r="J10" s="34"/>
    </row>
    <row r="11" spans="1:10" ht="13.5" thickBot="1">
      <c r="A11" s="2"/>
      <c r="B11" s="155" t="s">
        <v>7</v>
      </c>
      <c r="C11" s="155"/>
      <c r="D11" s="155"/>
      <c r="E11" s="155"/>
      <c r="F11" s="155"/>
      <c r="G11" s="155"/>
      <c r="H11" s="155"/>
      <c r="I11" s="155"/>
      <c r="J11" s="155"/>
    </row>
    <row r="12" spans="1:10" ht="13.5" thickBot="1">
      <c r="A12" s="2"/>
      <c r="B12" s="3"/>
      <c r="C12" s="32"/>
      <c r="D12" s="32"/>
      <c r="E12" s="32"/>
      <c r="F12" s="32"/>
      <c r="G12" s="32"/>
      <c r="H12" s="32"/>
      <c r="I12" s="32"/>
      <c r="J12" s="34"/>
    </row>
    <row r="13" spans="1:10" ht="13.5" thickBot="1">
      <c r="A13" s="2"/>
      <c r="B13" s="18"/>
      <c r="C13" s="156" t="s">
        <v>127</v>
      </c>
      <c r="D13" s="156"/>
      <c r="E13" s="156"/>
      <c r="F13" s="156"/>
      <c r="G13" s="156"/>
      <c r="H13" s="156"/>
      <c r="I13" s="156"/>
      <c r="J13" s="156"/>
    </row>
    <row r="14" spans="1:10" ht="13.5" thickBot="1">
      <c r="A14" s="2"/>
      <c r="B14" s="20"/>
      <c r="C14" s="35"/>
      <c r="D14" s="36"/>
      <c r="E14" s="36"/>
      <c r="F14" s="36"/>
      <c r="G14" s="36"/>
      <c r="H14" s="36"/>
      <c r="I14" s="37"/>
      <c r="J14" s="38"/>
    </row>
    <row r="15" spans="1:10" ht="13.5" thickBot="1">
      <c r="A15" s="157"/>
      <c r="B15" s="154" t="s">
        <v>8</v>
      </c>
      <c r="C15" s="154"/>
      <c r="D15" s="154"/>
      <c r="E15" s="154"/>
      <c r="F15" s="154"/>
      <c r="G15" s="154"/>
      <c r="H15" s="154"/>
      <c r="I15" s="39" t="s">
        <v>9</v>
      </c>
      <c r="J15" s="22" t="s">
        <v>3</v>
      </c>
    </row>
    <row r="16" spans="1:10" ht="12.75">
      <c r="A16" s="157"/>
      <c r="B16" s="40" t="s">
        <v>10</v>
      </c>
      <c r="C16" s="41" t="s">
        <v>11</v>
      </c>
      <c r="D16" s="26"/>
      <c r="E16" s="26"/>
      <c r="F16" s="26"/>
      <c r="G16" s="26"/>
      <c r="H16" s="42"/>
      <c r="I16" s="43">
        <v>0.2</v>
      </c>
      <c r="J16" s="44">
        <f aca="true" t="shared" si="0" ref="J16:J23">TRUNC(I16*$J$9,2)</f>
        <v>613.1</v>
      </c>
    </row>
    <row r="17" spans="1:10" ht="12.75">
      <c r="A17" s="157"/>
      <c r="B17" s="46" t="s">
        <v>12</v>
      </c>
      <c r="C17" s="47" t="s">
        <v>13</v>
      </c>
      <c r="D17" s="48"/>
      <c r="E17" s="48"/>
      <c r="F17" s="48"/>
      <c r="G17" s="48"/>
      <c r="H17" s="49"/>
      <c r="I17" s="50">
        <v>0.015</v>
      </c>
      <c r="J17" s="44">
        <f t="shared" si="0"/>
        <v>45.98</v>
      </c>
    </row>
    <row r="18" spans="1:10" ht="12.75">
      <c r="A18" s="157"/>
      <c r="B18" s="46" t="s">
        <v>14</v>
      </c>
      <c r="C18" s="47" t="s">
        <v>15</v>
      </c>
      <c r="D18" s="48"/>
      <c r="E18" s="48"/>
      <c r="F18" s="48"/>
      <c r="G18" s="48"/>
      <c r="H18" s="49"/>
      <c r="I18" s="50">
        <v>0.01</v>
      </c>
      <c r="J18" s="44">
        <f t="shared" si="0"/>
        <v>30.65</v>
      </c>
    </row>
    <row r="19" spans="1:10" ht="12.75">
      <c r="A19" s="157"/>
      <c r="B19" s="46" t="s">
        <v>16</v>
      </c>
      <c r="C19" s="47" t="s">
        <v>17</v>
      </c>
      <c r="D19" s="48"/>
      <c r="E19" s="48"/>
      <c r="F19" s="48"/>
      <c r="G19" s="48"/>
      <c r="H19" s="49"/>
      <c r="I19" s="50">
        <v>0.006</v>
      </c>
      <c r="J19" s="44">
        <f t="shared" si="0"/>
        <v>18.39</v>
      </c>
    </row>
    <row r="20" spans="1:10" ht="12.75">
      <c r="A20" s="157"/>
      <c r="B20" s="46" t="s">
        <v>18</v>
      </c>
      <c r="C20" s="47" t="s">
        <v>19</v>
      </c>
      <c r="D20" s="48"/>
      <c r="E20" s="48"/>
      <c r="F20" s="48"/>
      <c r="G20" s="48"/>
      <c r="H20" s="49"/>
      <c r="I20" s="50">
        <v>0.002</v>
      </c>
      <c r="J20" s="44">
        <f t="shared" si="0"/>
        <v>6.13</v>
      </c>
    </row>
    <row r="21" spans="1:10" ht="12.75">
      <c r="A21" s="157"/>
      <c r="B21" s="46" t="s">
        <v>20</v>
      </c>
      <c r="C21" s="47" t="s">
        <v>21</v>
      </c>
      <c r="D21" s="48"/>
      <c r="E21" s="48"/>
      <c r="F21" s="48"/>
      <c r="G21" s="48"/>
      <c r="H21" s="49"/>
      <c r="I21" s="50">
        <v>0.025</v>
      </c>
      <c r="J21" s="44">
        <f t="shared" si="0"/>
        <v>76.63</v>
      </c>
    </row>
    <row r="22" spans="1:10" ht="12.75">
      <c r="A22" s="157"/>
      <c r="B22" s="46" t="s">
        <v>22</v>
      </c>
      <c r="C22" s="47" t="s">
        <v>23</v>
      </c>
      <c r="D22" s="48"/>
      <c r="E22" s="48"/>
      <c r="F22" s="48"/>
      <c r="G22" s="48"/>
      <c r="H22" s="49"/>
      <c r="I22" s="50">
        <v>0.08</v>
      </c>
      <c r="J22" s="44">
        <f t="shared" si="0"/>
        <v>245.24</v>
      </c>
    </row>
    <row r="23" spans="1:10" ht="13.5" thickBot="1">
      <c r="A23" s="157"/>
      <c r="B23" s="51" t="s">
        <v>24</v>
      </c>
      <c r="C23" s="158" t="s">
        <v>25</v>
      </c>
      <c r="D23" s="158"/>
      <c r="E23" s="158"/>
      <c r="F23" s="158"/>
      <c r="G23" s="158"/>
      <c r="H23" s="158"/>
      <c r="I23" s="52">
        <v>0.03</v>
      </c>
      <c r="J23" s="53">
        <f t="shared" si="0"/>
        <v>91.96</v>
      </c>
    </row>
    <row r="24" spans="1:10" ht="13.5" thickBot="1">
      <c r="A24" s="157"/>
      <c r="B24" s="154" t="s">
        <v>26</v>
      </c>
      <c r="C24" s="154"/>
      <c r="D24" s="154"/>
      <c r="E24" s="154"/>
      <c r="F24" s="154"/>
      <c r="G24" s="154"/>
      <c r="H24" s="154"/>
      <c r="I24" s="54">
        <f>SUM(I16:I23)</f>
        <v>0.3680000000000001</v>
      </c>
      <c r="J24" s="55">
        <f>TRUNC(SUM(J16:J23),2)</f>
        <v>1128.08</v>
      </c>
    </row>
    <row r="25" spans="1:10" ht="13.5" thickBot="1">
      <c r="A25" s="2"/>
      <c r="B25" s="56"/>
      <c r="C25" s="57"/>
      <c r="D25" s="57"/>
      <c r="E25" s="57"/>
      <c r="F25" s="57"/>
      <c r="G25" s="57"/>
      <c r="H25" s="57"/>
      <c r="I25" s="58"/>
      <c r="J25" s="38"/>
    </row>
    <row r="26" spans="1:10" ht="13.5" thickBot="1">
      <c r="A26" s="163"/>
      <c r="B26" s="154" t="s">
        <v>27</v>
      </c>
      <c r="C26" s="154"/>
      <c r="D26" s="154"/>
      <c r="E26" s="154"/>
      <c r="F26" s="154"/>
      <c r="G26" s="154"/>
      <c r="H26" s="154"/>
      <c r="I26" s="39" t="s">
        <v>9</v>
      </c>
      <c r="J26" s="22" t="s">
        <v>3</v>
      </c>
    </row>
    <row r="27" spans="1:10" ht="13.5" thickBot="1">
      <c r="A27" s="163"/>
      <c r="B27" s="159" t="s">
        <v>28</v>
      </c>
      <c r="C27" s="159"/>
      <c r="D27" s="159"/>
      <c r="E27" s="159"/>
      <c r="F27" s="159"/>
      <c r="G27" s="159"/>
      <c r="H27" s="159"/>
      <c r="I27" s="60"/>
      <c r="J27" s="61"/>
    </row>
    <row r="28" spans="1:10" ht="12.75">
      <c r="A28" s="163"/>
      <c r="B28" s="62" t="s">
        <v>29</v>
      </c>
      <c r="C28" s="63" t="s">
        <v>128</v>
      </c>
      <c r="D28" s="64"/>
      <c r="E28" s="64"/>
      <c r="F28" s="64"/>
      <c r="G28" s="64"/>
      <c r="H28" s="65"/>
      <c r="I28" s="66">
        <v>0.0833</v>
      </c>
      <c r="J28" s="67">
        <f>TRUNC(I28*$J$9,2)</f>
        <v>255.35</v>
      </c>
    </row>
    <row r="29" spans="1:10" ht="12.75">
      <c r="A29" s="163"/>
      <c r="B29" s="62" t="s">
        <v>30</v>
      </c>
      <c r="C29" s="47" t="s">
        <v>31</v>
      </c>
      <c r="D29" s="48"/>
      <c r="E29" s="48"/>
      <c r="F29" s="48"/>
      <c r="G29" s="48"/>
      <c r="H29" s="49"/>
      <c r="I29" s="68">
        <f>TRUNC((1/11+(1/3)/11),3)</f>
        <v>0.121</v>
      </c>
      <c r="J29" s="67">
        <f>TRUNC(I29*$J$9,2)</f>
        <v>370.92</v>
      </c>
    </row>
    <row r="30" spans="1:10" ht="12.75">
      <c r="A30" s="163"/>
      <c r="B30" s="62" t="s">
        <v>32</v>
      </c>
      <c r="C30" s="47" t="s">
        <v>33</v>
      </c>
      <c r="D30" s="48"/>
      <c r="E30" s="48"/>
      <c r="F30" s="48"/>
      <c r="G30" s="48"/>
      <c r="H30" s="49"/>
      <c r="I30" s="68">
        <v>0.0782</v>
      </c>
      <c r="J30" s="67">
        <f>TRUNC(I30*$J$9,2)</f>
        <v>239.72</v>
      </c>
    </row>
    <row r="31" spans="1:10" ht="13.5" thickBot="1">
      <c r="A31" s="163"/>
      <c r="B31" s="69" t="s">
        <v>34</v>
      </c>
      <c r="C31" s="70" t="s">
        <v>35</v>
      </c>
      <c r="D31" s="71"/>
      <c r="E31" s="71"/>
      <c r="F31" s="71"/>
      <c r="G31" s="71"/>
      <c r="H31" s="72"/>
      <c r="I31" s="73">
        <v>0.04</v>
      </c>
      <c r="J31" s="74">
        <f>TRUNC(I31*$J$9,2)</f>
        <v>122.62</v>
      </c>
    </row>
    <row r="32" spans="1:10" ht="13.5" thickBot="1">
      <c r="A32" s="163"/>
      <c r="B32" s="164" t="s">
        <v>36</v>
      </c>
      <c r="C32" s="164"/>
      <c r="D32" s="164"/>
      <c r="E32" s="164"/>
      <c r="F32" s="164"/>
      <c r="G32" s="164"/>
      <c r="H32" s="164"/>
      <c r="I32" s="75">
        <f>SUM(I28:I31)</f>
        <v>0.32249999999999995</v>
      </c>
      <c r="J32" s="55">
        <f>TRUNC(SUM(J28:J31),2)</f>
        <v>988.61</v>
      </c>
    </row>
    <row r="33" spans="1:10" ht="13.5" thickBot="1">
      <c r="A33" s="163"/>
      <c r="B33" s="20"/>
      <c r="C33" s="20"/>
      <c r="D33" s="20"/>
      <c r="E33" s="20"/>
      <c r="F33" s="20"/>
      <c r="G33" s="20"/>
      <c r="H33" s="20"/>
      <c r="I33" s="75"/>
      <c r="J33" s="76"/>
    </row>
    <row r="34" spans="1:10" ht="13.5" thickBot="1">
      <c r="A34" s="163"/>
      <c r="B34" s="159" t="s">
        <v>37</v>
      </c>
      <c r="C34" s="159"/>
      <c r="D34" s="159"/>
      <c r="E34" s="159"/>
      <c r="F34" s="159"/>
      <c r="G34" s="159"/>
      <c r="H34" s="159"/>
      <c r="I34" s="60"/>
      <c r="J34" s="61"/>
    </row>
    <row r="35" spans="1:10" ht="12.75">
      <c r="A35" s="163"/>
      <c r="B35" s="77" t="s">
        <v>38</v>
      </c>
      <c r="C35" s="63" t="s">
        <v>129</v>
      </c>
      <c r="D35" s="64"/>
      <c r="E35" s="64"/>
      <c r="F35" s="64"/>
      <c r="G35" s="64"/>
      <c r="H35" s="65"/>
      <c r="I35" s="78">
        <f>(((5/30)/12))</f>
        <v>0.013888888888888888</v>
      </c>
      <c r="J35" s="79">
        <f>I35*$J$9</f>
        <v>42.57680555555556</v>
      </c>
    </row>
    <row r="36" spans="1:10" ht="12.75">
      <c r="A36" s="163"/>
      <c r="B36" s="80" t="s">
        <v>39</v>
      </c>
      <c r="C36" s="81" t="s">
        <v>130</v>
      </c>
      <c r="D36" s="82"/>
      <c r="E36" s="82"/>
      <c r="F36" s="82"/>
      <c r="G36" s="82"/>
      <c r="H36" s="83"/>
      <c r="I36" s="78">
        <v>0</v>
      </c>
      <c r="J36" s="79">
        <f>I36*$J$9</f>
        <v>0</v>
      </c>
    </row>
    <row r="37" spans="1:10" ht="12.75">
      <c r="A37" s="163"/>
      <c r="B37" s="80" t="s">
        <v>40</v>
      </c>
      <c r="C37" s="81" t="s">
        <v>131</v>
      </c>
      <c r="D37" s="82"/>
      <c r="E37" s="82"/>
      <c r="F37" s="82"/>
      <c r="G37" s="82"/>
      <c r="H37" s="83"/>
      <c r="I37" s="78">
        <f>(((5/30)/12)*0.015)</f>
        <v>0.00020833333333333332</v>
      </c>
      <c r="J37" s="79">
        <f>I37*$J$9</f>
        <v>0.6386520833333333</v>
      </c>
    </row>
    <row r="38" spans="1:10" ht="12.75">
      <c r="A38" s="163"/>
      <c r="B38" s="77" t="s">
        <v>41</v>
      </c>
      <c r="C38" s="47" t="s">
        <v>132</v>
      </c>
      <c r="D38" s="48"/>
      <c r="E38" s="48"/>
      <c r="F38" s="48"/>
      <c r="G38" s="48"/>
      <c r="H38" s="49"/>
      <c r="I38" s="78">
        <f>((1/30)/12)</f>
        <v>0.002777777777777778</v>
      </c>
      <c r="J38" s="79">
        <f>I38*$J$9</f>
        <v>8.515361111111112</v>
      </c>
    </row>
    <row r="39" spans="1:10" ht="12.75">
      <c r="A39" s="163"/>
      <c r="B39" s="77" t="s">
        <v>42</v>
      </c>
      <c r="C39" s="47" t="s">
        <v>133</v>
      </c>
      <c r="D39" s="48"/>
      <c r="E39" s="48"/>
      <c r="F39" s="48"/>
      <c r="G39" s="48"/>
      <c r="H39" s="49"/>
      <c r="I39" s="84">
        <f>((((15/30)/12)*0.08))</f>
        <v>0.003333333333333333</v>
      </c>
      <c r="J39" s="79">
        <f>I39*$J$9</f>
        <v>10.218433333333333</v>
      </c>
    </row>
    <row r="40" spans="1:10" ht="13.5" thickBot="1">
      <c r="A40" s="163"/>
      <c r="B40" s="85" t="s">
        <v>43</v>
      </c>
      <c r="C40" s="86" t="s">
        <v>134</v>
      </c>
      <c r="D40" s="87"/>
      <c r="E40" s="87"/>
      <c r="F40" s="87"/>
      <c r="G40" s="87"/>
      <c r="H40" s="88"/>
      <c r="I40" s="89">
        <v>0</v>
      </c>
      <c r="J40" s="74">
        <f>TRUNC(I40*$J$8,2)</f>
        <v>0</v>
      </c>
    </row>
    <row r="41" spans="1:10" ht="13.5" thickBot="1">
      <c r="A41" s="163"/>
      <c r="B41" s="160" t="s">
        <v>44</v>
      </c>
      <c r="C41" s="160"/>
      <c r="D41" s="160"/>
      <c r="E41" s="160"/>
      <c r="F41" s="160"/>
      <c r="G41" s="160"/>
      <c r="H41" s="160"/>
      <c r="I41" s="90">
        <f>SUM(I35:I39)</f>
        <v>0.02020833333333333</v>
      </c>
      <c r="J41" s="91">
        <f>TRUNC(SUM(J35:J39),2)</f>
        <v>61.94</v>
      </c>
    </row>
    <row r="42" spans="1:10" ht="13.5" thickBot="1">
      <c r="A42" s="163"/>
      <c r="B42" s="20"/>
      <c r="C42" s="20"/>
      <c r="D42" s="20"/>
      <c r="E42" s="20"/>
      <c r="F42" s="20"/>
      <c r="G42" s="20"/>
      <c r="H42" s="20"/>
      <c r="I42" s="75"/>
      <c r="J42" s="76"/>
    </row>
    <row r="43" spans="1:10" ht="13.5" thickBot="1">
      <c r="A43" s="163"/>
      <c r="B43" s="159" t="s">
        <v>45</v>
      </c>
      <c r="C43" s="159"/>
      <c r="D43" s="159"/>
      <c r="E43" s="159"/>
      <c r="F43" s="159"/>
      <c r="G43" s="159"/>
      <c r="H43" s="159"/>
      <c r="I43" s="75"/>
      <c r="J43" s="55"/>
    </row>
    <row r="44" spans="1:10" ht="12.75">
      <c r="A44" s="163"/>
      <c r="B44" s="92" t="s">
        <v>46</v>
      </c>
      <c r="C44" s="63" t="s">
        <v>135</v>
      </c>
      <c r="D44" s="64"/>
      <c r="E44" s="64"/>
      <c r="F44" s="64"/>
      <c r="G44" s="64"/>
      <c r="H44" s="65"/>
      <c r="I44" s="93">
        <f>(((7/30/12)))</f>
        <v>0.019444444444444445</v>
      </c>
      <c r="J44" s="67">
        <f>I44*$J$9</f>
        <v>59.60752777777778</v>
      </c>
    </row>
    <row r="45" spans="1:10" ht="12.75">
      <c r="A45" s="163"/>
      <c r="B45" s="77" t="s">
        <v>47</v>
      </c>
      <c r="C45" s="158" t="s">
        <v>136</v>
      </c>
      <c r="D45" s="158"/>
      <c r="E45" s="158"/>
      <c r="F45" s="158"/>
      <c r="G45" s="94"/>
      <c r="H45" s="95"/>
      <c r="I45" s="96">
        <v>0.0008</v>
      </c>
      <c r="J45" s="79">
        <f>I45*$J$9</f>
        <v>2.452424</v>
      </c>
    </row>
    <row r="46" spans="1:10" ht="13.5" thickBot="1">
      <c r="A46" s="163"/>
      <c r="B46" s="77" t="s">
        <v>48</v>
      </c>
      <c r="C46" s="161" t="s">
        <v>137</v>
      </c>
      <c r="D46" s="161"/>
      <c r="E46" s="161"/>
      <c r="F46" s="97"/>
      <c r="G46" s="97"/>
      <c r="H46" s="98"/>
      <c r="I46" s="96">
        <v>0.0008</v>
      </c>
      <c r="J46" s="79">
        <f>I46*$J$9</f>
        <v>2.452424</v>
      </c>
    </row>
    <row r="47" spans="1:10" ht="13.5" thickBot="1">
      <c r="A47" s="163"/>
      <c r="B47" s="160" t="s">
        <v>49</v>
      </c>
      <c r="C47" s="160"/>
      <c r="D47" s="160"/>
      <c r="E47" s="160"/>
      <c r="F47" s="160"/>
      <c r="G47" s="160"/>
      <c r="H47" s="160"/>
      <c r="I47" s="90">
        <f>SUM(I44:I46)</f>
        <v>0.021044444444444442</v>
      </c>
      <c r="J47" s="91">
        <f>TRUNC(SUM(J44:J46),2)</f>
        <v>64.51</v>
      </c>
    </row>
    <row r="48" spans="1:10" ht="13.5" thickBot="1">
      <c r="A48" s="163"/>
      <c r="B48" s="162" t="s">
        <v>50</v>
      </c>
      <c r="C48" s="162"/>
      <c r="D48" s="162"/>
      <c r="E48" s="162"/>
      <c r="F48" s="162"/>
      <c r="G48" s="162"/>
      <c r="H48" s="162"/>
      <c r="I48" s="99">
        <f>I32+I41+I47</f>
        <v>0.3637527777777777</v>
      </c>
      <c r="J48" s="100">
        <f>TRUNC(J32+J41+J47,2)</f>
        <v>1115.06</v>
      </c>
    </row>
    <row r="49" spans="1:10" ht="13.5" thickBot="1">
      <c r="A49" s="2"/>
      <c r="B49" s="101"/>
      <c r="C49" s="102"/>
      <c r="D49" s="102"/>
      <c r="E49" s="102"/>
      <c r="F49" s="102"/>
      <c r="G49" s="102"/>
      <c r="H49" s="102"/>
      <c r="I49" s="103"/>
      <c r="J49" s="104"/>
    </row>
    <row r="50" spans="1:10" ht="13.5" thickBot="1">
      <c r="A50" s="157"/>
      <c r="B50" s="154" t="s">
        <v>51</v>
      </c>
      <c r="C50" s="154"/>
      <c r="D50" s="154"/>
      <c r="E50" s="154"/>
      <c r="F50" s="154"/>
      <c r="G50" s="154"/>
      <c r="H50" s="154"/>
      <c r="I50" s="39" t="s">
        <v>9</v>
      </c>
      <c r="J50" s="22" t="s">
        <v>3</v>
      </c>
    </row>
    <row r="51" spans="1:10" ht="13.5" thickBot="1">
      <c r="A51" s="157"/>
      <c r="B51" s="105" t="s">
        <v>52</v>
      </c>
      <c r="C51" s="106" t="s">
        <v>53</v>
      </c>
      <c r="D51" s="106"/>
      <c r="E51" s="106"/>
      <c r="F51" s="106"/>
      <c r="G51" s="106"/>
      <c r="H51" s="106"/>
      <c r="I51" s="107">
        <v>0.0074</v>
      </c>
      <c r="J51" s="79">
        <f>TRUNC(I51*$J$9,2)</f>
        <v>22.68</v>
      </c>
    </row>
    <row r="52" spans="1:10" ht="13.5" thickBot="1">
      <c r="A52" s="157"/>
      <c r="B52" s="105" t="s">
        <v>54</v>
      </c>
      <c r="C52" s="106" t="s">
        <v>55</v>
      </c>
      <c r="D52" s="106"/>
      <c r="E52" s="106"/>
      <c r="F52" s="106"/>
      <c r="G52" s="106"/>
      <c r="H52" s="106"/>
      <c r="I52" s="107">
        <f>I$24*I47</f>
        <v>0.007744355555555557</v>
      </c>
      <c r="J52" s="79">
        <f>TRUNC(I52*$J$9,2)</f>
        <v>23.74</v>
      </c>
    </row>
    <row r="53" spans="1:10" ht="13.5" thickBot="1">
      <c r="A53" s="157"/>
      <c r="B53" s="154" t="s">
        <v>56</v>
      </c>
      <c r="C53" s="154"/>
      <c r="D53" s="154"/>
      <c r="E53" s="154"/>
      <c r="F53" s="154"/>
      <c r="G53" s="154"/>
      <c r="H53" s="154"/>
      <c r="I53" s="108">
        <f>SUM(I51:I52)</f>
        <v>0.015144355555555558</v>
      </c>
      <c r="J53" s="31">
        <f>TRUNC(SUM(J51:J52),2)</f>
        <v>46.42</v>
      </c>
    </row>
    <row r="54" spans="1:10" ht="13.5" thickBot="1">
      <c r="A54" s="2"/>
      <c r="B54" s="109"/>
      <c r="C54" s="110"/>
      <c r="D54" s="110"/>
      <c r="E54" s="110"/>
      <c r="F54" s="110"/>
      <c r="G54" s="110"/>
      <c r="H54" s="110"/>
      <c r="I54" s="32"/>
      <c r="J54" s="34"/>
    </row>
    <row r="55" spans="1:10" ht="13.5" thickBot="1">
      <c r="A55" s="2"/>
      <c r="B55" s="154"/>
      <c r="C55" s="154"/>
      <c r="D55" s="154"/>
      <c r="E55" s="154"/>
      <c r="F55" s="154"/>
      <c r="G55" s="154"/>
      <c r="H55" s="154"/>
      <c r="I55" s="39" t="s">
        <v>9</v>
      </c>
      <c r="J55" s="22" t="s">
        <v>3</v>
      </c>
    </row>
    <row r="56" spans="1:10" ht="13.5" thickBot="1">
      <c r="A56" s="2"/>
      <c r="B56" s="154" t="s">
        <v>57</v>
      </c>
      <c r="C56" s="154"/>
      <c r="D56" s="154"/>
      <c r="E56" s="154"/>
      <c r="F56" s="154"/>
      <c r="G56" s="154"/>
      <c r="H56" s="154"/>
      <c r="I56" s="111">
        <f>I24+I48+I53</f>
        <v>0.7468971333333334</v>
      </c>
      <c r="J56" s="112">
        <f>TRUNC(I56*$J$9,2)</f>
        <v>2289.63</v>
      </c>
    </row>
    <row r="57" spans="1:10" ht="13.5" thickBot="1">
      <c r="A57" s="2"/>
      <c r="B57" s="109"/>
      <c r="C57" s="110"/>
      <c r="D57" s="110"/>
      <c r="E57" s="110"/>
      <c r="F57" s="110"/>
      <c r="G57" s="110"/>
      <c r="H57" s="110"/>
      <c r="I57" s="59"/>
      <c r="J57" s="34"/>
    </row>
    <row r="58" spans="1:10" ht="13.5" thickBot="1">
      <c r="A58" s="2"/>
      <c r="B58" s="155" t="s">
        <v>58</v>
      </c>
      <c r="C58" s="155"/>
      <c r="D58" s="155"/>
      <c r="E58" s="155"/>
      <c r="F58" s="155"/>
      <c r="G58" s="155"/>
      <c r="H58" s="155"/>
      <c r="I58" s="155"/>
      <c r="J58" s="113">
        <f>TRUNC(SUM(J9+J56),2)</f>
        <v>5355.16</v>
      </c>
    </row>
    <row r="59" spans="1:10" ht="13.5" thickBot="1">
      <c r="A59" s="2"/>
      <c r="B59" s="10"/>
      <c r="C59" s="32"/>
      <c r="D59" s="32"/>
      <c r="E59" s="32"/>
      <c r="F59" s="32"/>
      <c r="G59" s="32"/>
      <c r="H59" s="32"/>
      <c r="I59" s="32"/>
      <c r="J59" s="34"/>
    </row>
    <row r="60" spans="1:10" ht="13.5" thickBot="1">
      <c r="A60" s="2"/>
      <c r="B60" s="155" t="s">
        <v>59</v>
      </c>
      <c r="C60" s="155"/>
      <c r="D60" s="155"/>
      <c r="E60" s="155"/>
      <c r="F60" s="155"/>
      <c r="G60" s="155"/>
      <c r="H60" s="155"/>
      <c r="I60" s="155"/>
      <c r="J60" s="155"/>
    </row>
    <row r="61" spans="1:10" ht="13.5" thickBot="1">
      <c r="A61" s="2"/>
      <c r="B61" s="10"/>
      <c r="C61" s="32"/>
      <c r="D61" s="32"/>
      <c r="E61" s="32"/>
      <c r="F61" s="32"/>
      <c r="G61" s="32"/>
      <c r="H61" s="32"/>
      <c r="I61" s="32"/>
      <c r="J61" s="34"/>
    </row>
    <row r="62" spans="1:10" ht="13.5" thickBot="1">
      <c r="A62" s="2"/>
      <c r="B62" s="114"/>
      <c r="C62" s="165" t="s">
        <v>60</v>
      </c>
      <c r="D62" s="165"/>
      <c r="E62" s="165"/>
      <c r="F62" s="165"/>
      <c r="G62" s="165"/>
      <c r="H62" s="165"/>
      <c r="I62" s="165"/>
      <c r="J62" s="165"/>
    </row>
    <row r="63" spans="1:10" ht="13.5" thickBot="1">
      <c r="A63" s="2"/>
      <c r="B63" s="32"/>
      <c r="C63" s="33"/>
      <c r="D63" s="33"/>
      <c r="E63" s="33"/>
      <c r="F63" s="33"/>
      <c r="G63" s="33"/>
      <c r="H63" s="33"/>
      <c r="I63" s="32"/>
      <c r="J63" s="34"/>
    </row>
    <row r="64" spans="1:10" ht="13.5" thickBot="1">
      <c r="A64" s="157"/>
      <c r="B64" s="154" t="s">
        <v>61</v>
      </c>
      <c r="C64" s="154"/>
      <c r="D64" s="154"/>
      <c r="E64" s="154"/>
      <c r="F64" s="154"/>
      <c r="G64" s="154"/>
      <c r="H64" s="154"/>
      <c r="I64" s="154"/>
      <c r="J64" s="22" t="s">
        <v>3</v>
      </c>
    </row>
    <row r="65" spans="1:10" ht="12.75">
      <c r="A65" s="157"/>
      <c r="B65" s="115" t="s">
        <v>62</v>
      </c>
      <c r="C65" s="64" t="s">
        <v>63</v>
      </c>
      <c r="D65" s="8"/>
      <c r="E65" s="8"/>
      <c r="F65" s="8"/>
      <c r="G65" s="8"/>
      <c r="H65" s="8"/>
      <c r="I65" s="64"/>
      <c r="J65" s="116"/>
    </row>
    <row r="66" spans="1:10" ht="12.75">
      <c r="A66" s="157"/>
      <c r="B66" s="46" t="s">
        <v>64</v>
      </c>
      <c r="C66" s="48" t="s">
        <v>65</v>
      </c>
      <c r="D66" s="117"/>
      <c r="E66" s="117"/>
      <c r="F66" s="117"/>
      <c r="G66" s="117"/>
      <c r="H66" s="117"/>
      <c r="I66" s="48"/>
      <c r="J66" s="79"/>
    </row>
    <row r="67" spans="1:10" ht="12.75">
      <c r="A67" s="157"/>
      <c r="B67" s="46" t="s">
        <v>66</v>
      </c>
      <c r="C67" s="48" t="s">
        <v>67</v>
      </c>
      <c r="D67" s="117"/>
      <c r="E67" s="117"/>
      <c r="F67" s="117"/>
      <c r="G67" s="117"/>
      <c r="H67" s="117"/>
      <c r="I67" s="48"/>
      <c r="J67" s="79"/>
    </row>
    <row r="68" spans="1:10" ht="12.75">
      <c r="A68" s="157"/>
      <c r="B68" s="46" t="s">
        <v>68</v>
      </c>
      <c r="C68" s="48" t="s">
        <v>69</v>
      </c>
      <c r="D68" s="117"/>
      <c r="E68" s="117"/>
      <c r="F68" s="117"/>
      <c r="G68" s="117"/>
      <c r="H68" s="117"/>
      <c r="I68" s="48"/>
      <c r="J68" s="79"/>
    </row>
    <row r="69" spans="1:10" ht="12.75">
      <c r="A69" s="157"/>
      <c r="B69" s="46" t="s">
        <v>70</v>
      </c>
      <c r="C69" s="48" t="s">
        <v>71</v>
      </c>
      <c r="D69" s="48"/>
      <c r="E69" s="48"/>
      <c r="F69" s="48"/>
      <c r="G69" s="48"/>
      <c r="H69" s="48"/>
      <c r="I69" s="48"/>
      <c r="J69" s="79"/>
    </row>
    <row r="70" spans="1:10" ht="12.75">
      <c r="A70" s="157"/>
      <c r="B70" s="46" t="s">
        <v>72</v>
      </c>
      <c r="C70" s="48" t="s">
        <v>73</v>
      </c>
      <c r="D70" s="48"/>
      <c r="E70" s="48"/>
      <c r="F70" s="48"/>
      <c r="G70" s="48"/>
      <c r="H70" s="48"/>
      <c r="I70" s="48"/>
      <c r="J70" s="79">
        <v>16.1</v>
      </c>
    </row>
    <row r="71" spans="1:10" ht="12.75">
      <c r="A71" s="157"/>
      <c r="B71" s="46" t="s">
        <v>74</v>
      </c>
      <c r="C71" s="48" t="s">
        <v>75</v>
      </c>
      <c r="D71" s="48"/>
      <c r="E71" s="48"/>
      <c r="F71" s="48"/>
      <c r="G71" s="48"/>
      <c r="H71" s="48"/>
      <c r="I71" s="48"/>
      <c r="J71" s="79">
        <v>0</v>
      </c>
    </row>
    <row r="72" spans="1:10" ht="12.75">
      <c r="A72" s="157"/>
      <c r="B72" s="46" t="s">
        <v>76</v>
      </c>
      <c r="C72" s="48" t="s">
        <v>77</v>
      </c>
      <c r="D72" s="48"/>
      <c r="E72" s="48"/>
      <c r="F72" s="48"/>
      <c r="G72" s="48"/>
      <c r="H72" s="48"/>
      <c r="I72" s="48"/>
      <c r="J72" s="79"/>
    </row>
    <row r="73" spans="1:10" ht="12.75">
      <c r="A73" s="157"/>
      <c r="B73" s="46" t="s">
        <v>78</v>
      </c>
      <c r="C73" s="48" t="s">
        <v>79</v>
      </c>
      <c r="D73" s="117"/>
      <c r="E73" s="117"/>
      <c r="F73" s="117"/>
      <c r="G73" s="117"/>
      <c r="H73" s="117"/>
      <c r="I73" s="48"/>
      <c r="J73" s="79"/>
    </row>
    <row r="74" spans="1:10" ht="12.75">
      <c r="A74" s="157"/>
      <c r="B74" s="118" t="s">
        <v>80</v>
      </c>
      <c r="C74" s="48" t="s">
        <v>115</v>
      </c>
      <c r="D74" s="117"/>
      <c r="E74" s="117"/>
      <c r="F74" s="117"/>
      <c r="G74" s="117"/>
      <c r="H74" s="117"/>
      <c r="I74" s="48"/>
      <c r="J74" s="79">
        <v>486.86</v>
      </c>
    </row>
    <row r="75" spans="1:10" ht="12.75">
      <c r="A75" s="157"/>
      <c r="B75" s="46" t="s">
        <v>81</v>
      </c>
      <c r="C75" s="48" t="s">
        <v>82</v>
      </c>
      <c r="D75" s="48"/>
      <c r="E75" s="48"/>
      <c r="F75" s="48"/>
      <c r="G75" s="48"/>
      <c r="H75" s="48"/>
      <c r="I75" s="48"/>
      <c r="J75" s="79"/>
    </row>
    <row r="76" spans="1:10" ht="12.75">
      <c r="A76" s="157"/>
      <c r="B76" s="46" t="s">
        <v>83</v>
      </c>
      <c r="C76" s="48" t="s">
        <v>84</v>
      </c>
      <c r="D76" s="48"/>
      <c r="E76" s="48"/>
      <c r="F76" s="48"/>
      <c r="G76" s="48"/>
      <c r="H76" s="48"/>
      <c r="I76" s="48"/>
      <c r="J76" s="79"/>
    </row>
    <row r="77" spans="1:10" ht="12.75">
      <c r="A77" s="157"/>
      <c r="B77" s="119" t="s">
        <v>85</v>
      </c>
      <c r="C77" s="120" t="s">
        <v>86</v>
      </c>
      <c r="D77" s="48"/>
      <c r="E77" s="48"/>
      <c r="F77" s="48"/>
      <c r="G77" s="48"/>
      <c r="H77" s="48"/>
      <c r="I77" s="48"/>
      <c r="J77" s="79">
        <v>103.93</v>
      </c>
    </row>
    <row r="78" spans="1:10" ht="12.75">
      <c r="A78" s="157"/>
      <c r="B78" s="119" t="s">
        <v>87</v>
      </c>
      <c r="C78" s="120" t="s">
        <v>88</v>
      </c>
      <c r="D78" s="48"/>
      <c r="E78" s="48"/>
      <c r="F78" s="48"/>
      <c r="G78" s="48"/>
      <c r="H78" s="48"/>
      <c r="I78" s="48"/>
      <c r="J78" s="79">
        <v>825</v>
      </c>
    </row>
    <row r="79" spans="1:10" ht="12.75">
      <c r="A79" s="157"/>
      <c r="B79" s="46" t="s">
        <v>89</v>
      </c>
      <c r="C79" s="48" t="s">
        <v>90</v>
      </c>
      <c r="D79" s="48"/>
      <c r="E79" s="48"/>
      <c r="F79" s="48"/>
      <c r="G79" s="48"/>
      <c r="H79" s="48"/>
      <c r="I79" s="48"/>
      <c r="J79" s="79"/>
    </row>
    <row r="80" spans="1:10" ht="13.5" thickBot="1">
      <c r="A80" s="157"/>
      <c r="B80" s="166" t="s">
        <v>91</v>
      </c>
      <c r="C80" s="166"/>
      <c r="D80" s="166"/>
      <c r="E80" s="166"/>
      <c r="F80" s="166"/>
      <c r="G80" s="166"/>
      <c r="H80" s="166"/>
      <c r="I80" s="166"/>
      <c r="J80" s="121">
        <f>TRUNC(SUM(J65:J79),2)</f>
        <v>1431.89</v>
      </c>
    </row>
    <row r="81" spans="1:10" ht="13.5" thickBot="1">
      <c r="A81" s="2"/>
      <c r="B81" s="10"/>
      <c r="C81" s="32"/>
      <c r="D81" s="32"/>
      <c r="E81" s="32"/>
      <c r="F81" s="32"/>
      <c r="G81" s="32"/>
      <c r="H81" s="32"/>
      <c r="I81" s="32"/>
      <c r="J81" s="34"/>
    </row>
    <row r="82" spans="1:10" ht="13.5" thickBot="1">
      <c r="A82" s="2"/>
      <c r="B82" s="167" t="s">
        <v>92</v>
      </c>
      <c r="C82" s="167"/>
      <c r="D82" s="167"/>
      <c r="E82" s="167"/>
      <c r="F82" s="167"/>
      <c r="G82" s="167"/>
      <c r="H82" s="167"/>
      <c r="I82" s="167"/>
      <c r="J82" s="113">
        <f>TRUNC(J58+J80,2)</f>
        <v>6787.05</v>
      </c>
    </row>
    <row r="83" spans="1:10" ht="13.5" thickBot="1">
      <c r="A83" s="2"/>
      <c r="B83" s="10"/>
      <c r="C83" s="122"/>
      <c r="D83" s="122"/>
      <c r="E83" s="122"/>
      <c r="F83" s="122"/>
      <c r="G83" s="122"/>
      <c r="H83" s="122"/>
      <c r="I83" s="122"/>
      <c r="J83" s="10"/>
    </row>
    <row r="84" spans="1:10" ht="13.5" thickBot="1">
      <c r="A84" s="2"/>
      <c r="B84" s="155" t="s">
        <v>93</v>
      </c>
      <c r="C84" s="155"/>
      <c r="D84" s="155"/>
      <c r="E84" s="155"/>
      <c r="F84" s="155"/>
      <c r="G84" s="155"/>
      <c r="H84" s="155"/>
      <c r="I84" s="155"/>
      <c r="J84" s="155"/>
    </row>
    <row r="85" spans="1:10" ht="13.5" thickBot="1">
      <c r="A85" s="2"/>
      <c r="B85" s="10"/>
      <c r="C85" s="32"/>
      <c r="D85" s="32"/>
      <c r="E85" s="32"/>
      <c r="F85" s="32"/>
      <c r="G85" s="32"/>
      <c r="H85" s="32"/>
      <c r="I85" s="32"/>
      <c r="J85" s="34"/>
    </row>
    <row r="86" spans="1:10" ht="13.5" thickBot="1">
      <c r="A86" s="2"/>
      <c r="B86" s="18"/>
      <c r="C86" s="154" t="s">
        <v>94</v>
      </c>
      <c r="D86" s="154"/>
      <c r="E86" s="154"/>
      <c r="F86" s="154"/>
      <c r="G86" s="154"/>
      <c r="H86" s="154"/>
      <c r="I86" s="39" t="s">
        <v>9</v>
      </c>
      <c r="J86" s="22" t="s">
        <v>3</v>
      </c>
    </row>
    <row r="87" spans="1:10" ht="12.75">
      <c r="A87" s="2"/>
      <c r="B87" s="40" t="s">
        <v>95</v>
      </c>
      <c r="C87" s="63" t="s">
        <v>96</v>
      </c>
      <c r="D87" s="64"/>
      <c r="E87" s="64"/>
      <c r="F87" s="64"/>
      <c r="G87" s="64"/>
      <c r="H87" s="64"/>
      <c r="I87" s="123">
        <v>0.1</v>
      </c>
      <c r="J87" s="124">
        <f>TRUNC(I87*J82,2)</f>
        <v>678.7</v>
      </c>
    </row>
    <row r="88" spans="1:10" ht="13.5" thickBot="1">
      <c r="A88" s="2"/>
      <c r="B88" s="51" t="s">
        <v>97</v>
      </c>
      <c r="C88" s="125" t="s">
        <v>98</v>
      </c>
      <c r="D88" s="126"/>
      <c r="E88" s="126"/>
      <c r="F88" s="126"/>
      <c r="G88" s="126"/>
      <c r="H88" s="126"/>
      <c r="I88" s="127">
        <v>0.1</v>
      </c>
      <c r="J88" s="128">
        <f>TRUNC(I88*J82,2)</f>
        <v>678.7</v>
      </c>
    </row>
    <row r="89" spans="1:10" ht="13.5" thickBot="1">
      <c r="A89" s="2"/>
      <c r="B89" s="154" t="s">
        <v>99</v>
      </c>
      <c r="C89" s="154"/>
      <c r="D89" s="154"/>
      <c r="E89" s="154"/>
      <c r="F89" s="154"/>
      <c r="G89" s="154"/>
      <c r="H89" s="154"/>
      <c r="I89" s="108"/>
      <c r="J89" s="31">
        <f>ROUND(SUM(J87:J88),2)</f>
        <v>1357.4</v>
      </c>
    </row>
    <row r="90" spans="1:10" ht="13.5" thickBot="1">
      <c r="A90" s="2"/>
      <c r="B90" s="32"/>
      <c r="C90" s="109"/>
      <c r="D90" s="109"/>
      <c r="E90" s="109"/>
      <c r="F90" s="109"/>
      <c r="G90" s="109"/>
      <c r="H90" s="109"/>
      <c r="I90" s="129"/>
      <c r="J90" s="130"/>
    </row>
    <row r="91" spans="1:10" ht="13.5" thickBot="1">
      <c r="A91" s="2"/>
      <c r="B91" s="167" t="s">
        <v>100</v>
      </c>
      <c r="C91" s="167"/>
      <c r="D91" s="167"/>
      <c r="E91" s="167"/>
      <c r="F91" s="167"/>
      <c r="G91" s="167"/>
      <c r="H91" s="167"/>
      <c r="I91" s="167"/>
      <c r="J91" s="113">
        <f>TRUNC(SUM(J82+J89),2)</f>
        <v>8144.45</v>
      </c>
    </row>
    <row r="92" spans="1:10" ht="13.5" thickBot="1">
      <c r="A92" s="2"/>
      <c r="B92" s="32"/>
      <c r="C92" s="109"/>
      <c r="D92" s="109"/>
      <c r="E92" s="109"/>
      <c r="F92" s="109"/>
      <c r="G92" s="109"/>
      <c r="H92" s="109"/>
      <c r="I92" s="129"/>
      <c r="J92" s="130"/>
    </row>
    <row r="93" spans="1:10" ht="13.5" thickBot="1">
      <c r="A93" s="2"/>
      <c r="B93" s="19"/>
      <c r="C93" s="132" t="s">
        <v>101</v>
      </c>
      <c r="D93" s="35"/>
      <c r="E93" s="35"/>
      <c r="F93" s="35"/>
      <c r="G93" s="35"/>
      <c r="H93" s="21"/>
      <c r="I93" s="133" t="s">
        <v>9</v>
      </c>
      <c r="J93" s="22" t="s">
        <v>3</v>
      </c>
    </row>
    <row r="94" spans="1:10" ht="13.5" thickBot="1">
      <c r="A94" s="2"/>
      <c r="B94" s="134" t="s">
        <v>102</v>
      </c>
      <c r="C94" s="63" t="s">
        <v>103</v>
      </c>
      <c r="D94" s="64"/>
      <c r="E94" s="64"/>
      <c r="F94" s="64"/>
      <c r="G94" s="64"/>
      <c r="H94" s="65"/>
      <c r="I94" s="135">
        <v>0.05</v>
      </c>
      <c r="J94" s="124">
        <f>TRUNC(I94*J$99,2)</f>
        <v>445.78</v>
      </c>
    </row>
    <row r="95" spans="1:10" ht="13.5" thickBot="1">
      <c r="A95" s="2"/>
      <c r="B95" s="136" t="s">
        <v>104</v>
      </c>
      <c r="C95" s="47" t="s">
        <v>105</v>
      </c>
      <c r="D95" s="48"/>
      <c r="E95" s="48"/>
      <c r="F95" s="48"/>
      <c r="G95" s="48"/>
      <c r="H95" s="49"/>
      <c r="I95" s="137">
        <v>0.006500000000000001</v>
      </c>
      <c r="J95" s="124">
        <f>TRUNC(I95*J$99,2)</f>
        <v>57.95</v>
      </c>
    </row>
    <row r="96" spans="1:10" ht="13.5" thickBot="1">
      <c r="A96" s="2"/>
      <c r="B96" s="136" t="s">
        <v>106</v>
      </c>
      <c r="C96" s="47" t="s">
        <v>107</v>
      </c>
      <c r="D96" s="48"/>
      <c r="E96" s="48"/>
      <c r="F96" s="48"/>
      <c r="G96" s="48"/>
      <c r="H96" s="49"/>
      <c r="I96" s="137">
        <v>0.03</v>
      </c>
      <c r="J96" s="124">
        <f>TRUNC(I96*J$99,2)</f>
        <v>267.46</v>
      </c>
    </row>
    <row r="97" spans="1:10" ht="13.5" thickBot="1">
      <c r="A97" s="2"/>
      <c r="B97" s="154" t="s">
        <v>108</v>
      </c>
      <c r="C97" s="154"/>
      <c r="D97" s="154"/>
      <c r="E97" s="154"/>
      <c r="F97" s="154"/>
      <c r="G97" s="154"/>
      <c r="H97" s="154"/>
      <c r="I97" s="108">
        <f>SUM(I94:I96)</f>
        <v>0.0865</v>
      </c>
      <c r="J97" s="31">
        <f>SUM(J94:J96)</f>
        <v>771.1899999999999</v>
      </c>
    </row>
    <row r="98" spans="1:10" ht="13.5" thickBot="1">
      <c r="A98" s="2"/>
      <c r="B98" s="32"/>
      <c r="C98" s="109"/>
      <c r="D98" s="109"/>
      <c r="E98" s="109"/>
      <c r="F98" s="109"/>
      <c r="G98" s="109"/>
      <c r="H98" s="109"/>
      <c r="I98" s="129"/>
      <c r="J98" s="130"/>
    </row>
    <row r="99" spans="1:10" ht="13.5" thickBot="1">
      <c r="A99" s="2"/>
      <c r="B99" s="167" t="s">
        <v>109</v>
      </c>
      <c r="C99" s="167"/>
      <c r="D99" s="167"/>
      <c r="E99" s="167"/>
      <c r="F99" s="167"/>
      <c r="G99" s="167"/>
      <c r="H99" s="167"/>
      <c r="I99" s="167"/>
      <c r="J99" s="113">
        <f>TRUNC((J91)/(1-I97),2)</f>
        <v>8915.65</v>
      </c>
    </row>
    <row r="100" spans="1:10" ht="13.5" thickBo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 thickBot="1">
      <c r="A101" s="2"/>
      <c r="B101" s="167" t="s">
        <v>110</v>
      </c>
      <c r="C101" s="167"/>
      <c r="D101" s="167"/>
      <c r="E101" s="167"/>
      <c r="F101" s="167"/>
      <c r="G101" s="167"/>
      <c r="H101" s="167"/>
      <c r="I101" s="167"/>
      <c r="J101" s="138">
        <f>TRUNC(J99*$C$3,2)</f>
        <v>17831.3</v>
      </c>
    </row>
    <row r="102" spans="1:10" ht="13.5" thickBot="1">
      <c r="A102" s="2"/>
      <c r="B102" s="139"/>
      <c r="C102" s="139"/>
      <c r="D102" s="139"/>
      <c r="E102" s="139"/>
      <c r="F102" s="139"/>
      <c r="G102" s="139"/>
      <c r="H102" s="139"/>
      <c r="I102" s="139"/>
      <c r="J102" s="23"/>
    </row>
    <row r="103" spans="1:10" ht="13.5" thickBot="1">
      <c r="A103" s="2"/>
      <c r="B103" s="167" t="s">
        <v>111</v>
      </c>
      <c r="C103" s="167"/>
      <c r="D103" s="167"/>
      <c r="E103" s="167"/>
      <c r="F103" s="167"/>
      <c r="G103" s="167"/>
      <c r="H103" s="167"/>
      <c r="I103" s="167"/>
      <c r="J103" s="113">
        <f>TRUNC(J99*12,2)</f>
        <v>106987.8</v>
      </c>
    </row>
    <row r="104" spans="1:10" ht="13.5" thickBo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 thickBot="1">
      <c r="A105" s="2"/>
      <c r="B105" s="167" t="s">
        <v>112</v>
      </c>
      <c r="C105" s="167"/>
      <c r="D105" s="167"/>
      <c r="E105" s="167"/>
      <c r="F105" s="167"/>
      <c r="G105" s="167"/>
      <c r="H105" s="167"/>
      <c r="I105" s="167"/>
      <c r="J105" s="138">
        <f>TRUNC(J101*12,2)</f>
        <v>213975.6</v>
      </c>
    </row>
    <row r="106" spans="1:10" ht="12.75">
      <c r="A106" s="2"/>
      <c r="B106" s="32"/>
      <c r="C106" s="32"/>
      <c r="D106" s="32"/>
      <c r="E106" s="32"/>
      <c r="F106" s="32"/>
      <c r="G106" s="32"/>
      <c r="H106" s="32"/>
      <c r="I106" s="32"/>
      <c r="J106" s="34"/>
    </row>
    <row r="107" spans="1:10" ht="12.75">
      <c r="A107" s="2"/>
      <c r="B107" s="32"/>
      <c r="C107" s="32"/>
      <c r="D107" s="32"/>
      <c r="E107" s="32"/>
      <c r="F107" s="32"/>
      <c r="G107" s="32"/>
      <c r="H107" s="32"/>
      <c r="I107" s="32"/>
      <c r="J107" s="34"/>
    </row>
    <row r="108" spans="1:10" ht="12.75">
      <c r="A108" s="2"/>
      <c r="B108" s="141"/>
      <c r="C108" s="32"/>
      <c r="D108" s="32"/>
      <c r="E108" s="34"/>
      <c r="F108" s="32"/>
      <c r="G108" s="32"/>
      <c r="H108" s="32"/>
      <c r="I108" s="32"/>
      <c r="J108" s="34"/>
    </row>
    <row r="109" spans="1:10" ht="12.75">
      <c r="A109" s="2"/>
      <c r="B109" s="168"/>
      <c r="C109" s="168"/>
      <c r="D109" s="168"/>
      <c r="E109" s="168"/>
      <c r="F109" s="168"/>
      <c r="G109" s="168"/>
      <c r="H109" s="168"/>
      <c r="I109" s="168"/>
      <c r="J109" s="168"/>
    </row>
    <row r="110" spans="1:10" ht="12.75">
      <c r="A110" s="2"/>
      <c r="B110" s="168"/>
      <c r="C110" s="168"/>
      <c r="D110" s="168"/>
      <c r="E110" s="168"/>
      <c r="F110" s="168"/>
      <c r="G110" s="168"/>
      <c r="H110" s="168"/>
      <c r="I110" s="168"/>
      <c r="J110" s="168"/>
    </row>
    <row r="111" spans="1:10" ht="12.75">
      <c r="A111" s="2"/>
      <c r="B111" s="168"/>
      <c r="C111" s="168"/>
      <c r="D111" s="168"/>
      <c r="E111" s="168"/>
      <c r="F111" s="168"/>
      <c r="G111" s="168"/>
      <c r="H111" s="168"/>
      <c r="I111" s="168"/>
      <c r="J111" s="168"/>
    </row>
    <row r="112" spans="1:10" ht="12.75">
      <c r="A112" s="2"/>
      <c r="B112" s="32"/>
      <c r="C112" s="32"/>
      <c r="D112" s="32"/>
      <c r="E112" s="32"/>
      <c r="F112" s="32"/>
      <c r="G112" s="32"/>
      <c r="H112" s="32"/>
      <c r="I112" s="32"/>
      <c r="J112" s="34"/>
    </row>
    <row r="113" spans="1:10" ht="12.75">
      <c r="A113" s="2"/>
      <c r="B113" s="32"/>
      <c r="C113" s="32"/>
      <c r="D113" s="32"/>
      <c r="E113" s="32"/>
      <c r="F113" s="32"/>
      <c r="G113" s="32"/>
      <c r="H113" s="32"/>
      <c r="I113" s="32"/>
      <c r="J113" s="34"/>
    </row>
    <row r="114" spans="1:10" ht="12.75">
      <c r="A114" s="2"/>
      <c r="B114" s="32"/>
      <c r="C114" s="32"/>
      <c r="D114" s="32"/>
      <c r="E114" s="32"/>
      <c r="F114" s="32"/>
      <c r="G114" s="32"/>
      <c r="H114" s="32"/>
      <c r="I114" s="32"/>
      <c r="J114" s="34"/>
    </row>
    <row r="115" spans="1:10" ht="12.75">
      <c r="A115" s="2"/>
      <c r="B115" s="32"/>
      <c r="C115" s="32"/>
      <c r="D115" s="32"/>
      <c r="E115" s="32"/>
      <c r="F115" s="32"/>
      <c r="G115" s="32"/>
      <c r="H115" s="32"/>
      <c r="I115" s="32"/>
      <c r="J115" s="34"/>
    </row>
    <row r="116" spans="1:10" ht="12.75">
      <c r="A116" s="2"/>
      <c r="B116" s="32"/>
      <c r="C116" s="32"/>
      <c r="D116" s="32"/>
      <c r="E116" s="32"/>
      <c r="F116" s="32"/>
      <c r="G116" s="32"/>
      <c r="H116" s="32"/>
      <c r="I116" s="32"/>
      <c r="J116" s="34"/>
    </row>
    <row r="117" spans="1:10" ht="12.75">
      <c r="A117" s="2"/>
      <c r="B117" s="32"/>
      <c r="C117" s="32"/>
      <c r="D117" s="32"/>
      <c r="E117" s="32"/>
      <c r="F117" s="32"/>
      <c r="G117" s="32"/>
      <c r="H117" s="32"/>
      <c r="I117" s="32"/>
      <c r="J117" s="34"/>
    </row>
    <row r="118" spans="1:10" ht="12.75">
      <c r="A118" s="2"/>
      <c r="B118" s="32"/>
      <c r="C118" s="32"/>
      <c r="D118" s="32"/>
      <c r="E118" s="32"/>
      <c r="F118" s="32"/>
      <c r="G118" s="32"/>
      <c r="H118" s="32"/>
      <c r="I118" s="32"/>
      <c r="J118" s="34"/>
    </row>
    <row r="119" spans="1:10" ht="12.75">
      <c r="A119" s="2"/>
      <c r="B119" s="32"/>
      <c r="C119" s="32"/>
      <c r="D119" s="32"/>
      <c r="E119" s="32"/>
      <c r="F119" s="32"/>
      <c r="G119" s="32"/>
      <c r="H119" s="32"/>
      <c r="I119" s="32"/>
      <c r="J119" s="34"/>
    </row>
    <row r="120" spans="1:10" ht="12.75">
      <c r="A120" s="2"/>
      <c r="B120" s="32"/>
      <c r="C120" s="32"/>
      <c r="D120" s="32"/>
      <c r="E120" s="32"/>
      <c r="F120" s="32"/>
      <c r="G120" s="32"/>
      <c r="H120" s="32"/>
      <c r="I120" s="32"/>
      <c r="J120" s="34"/>
    </row>
    <row r="121" spans="1:10" ht="12.75">
      <c r="A121" s="2"/>
      <c r="B121" s="32"/>
      <c r="C121" s="32"/>
      <c r="D121" s="32"/>
      <c r="E121" s="32"/>
      <c r="F121" s="32"/>
      <c r="G121" s="32"/>
      <c r="H121" s="32"/>
      <c r="I121" s="32"/>
      <c r="J121" s="34"/>
    </row>
    <row r="122" spans="1:10" ht="12.75">
      <c r="A122" s="2"/>
      <c r="B122" s="32"/>
      <c r="C122" s="32"/>
      <c r="D122" s="32"/>
      <c r="E122" s="32"/>
      <c r="F122" s="32"/>
      <c r="G122" s="32"/>
      <c r="H122" s="32"/>
      <c r="I122" s="32"/>
      <c r="J122" s="34"/>
    </row>
    <row r="123" spans="1:10" ht="12.75">
      <c r="A123" s="2"/>
      <c r="B123" s="32"/>
      <c r="C123" s="32"/>
      <c r="D123" s="32"/>
      <c r="E123" s="32"/>
      <c r="F123" s="32"/>
      <c r="G123" s="32"/>
      <c r="H123" s="32"/>
      <c r="I123" s="32"/>
      <c r="J123" s="34"/>
    </row>
    <row r="124" spans="1:10" ht="12.75">
      <c r="A124" s="2"/>
      <c r="B124" s="32"/>
      <c r="C124" s="32"/>
      <c r="D124" s="32"/>
      <c r="E124" s="32"/>
      <c r="F124" s="32"/>
      <c r="G124" s="32"/>
      <c r="H124" s="32"/>
      <c r="I124" s="32"/>
      <c r="J124" s="34"/>
    </row>
    <row r="125" spans="1:10" ht="12.75">
      <c r="A125" s="2"/>
      <c r="B125" s="32"/>
      <c r="C125" s="32"/>
      <c r="D125" s="32"/>
      <c r="E125" s="32"/>
      <c r="F125" s="32"/>
      <c r="G125" s="32"/>
      <c r="H125" s="32"/>
      <c r="I125" s="32"/>
      <c r="J125" s="34"/>
    </row>
    <row r="126" spans="1:10" ht="12.75">
      <c r="A126" s="2"/>
      <c r="B126" s="32"/>
      <c r="C126" s="32"/>
      <c r="D126" s="32"/>
      <c r="E126" s="32"/>
      <c r="F126" s="32"/>
      <c r="G126" s="32"/>
      <c r="H126" s="32"/>
      <c r="I126" s="32"/>
      <c r="J126" s="34"/>
    </row>
    <row r="127" spans="1:10" ht="12.75">
      <c r="A127" s="2"/>
      <c r="B127" s="32"/>
      <c r="C127" s="32"/>
      <c r="D127" s="32"/>
      <c r="E127" s="32"/>
      <c r="F127" s="32"/>
      <c r="G127" s="32"/>
      <c r="H127" s="32"/>
      <c r="I127" s="32"/>
      <c r="J127" s="34"/>
    </row>
    <row r="128" spans="1:10" ht="12.75">
      <c r="A128" s="2"/>
      <c r="B128" s="32"/>
      <c r="C128" s="32"/>
      <c r="D128" s="32"/>
      <c r="E128" s="32"/>
      <c r="F128" s="32"/>
      <c r="G128" s="32"/>
      <c r="H128" s="32"/>
      <c r="I128" s="32"/>
      <c r="J128" s="34"/>
    </row>
    <row r="129" spans="1:10" ht="12.75">
      <c r="A129" s="2"/>
      <c r="B129" s="32"/>
      <c r="C129" s="32"/>
      <c r="D129" s="32"/>
      <c r="E129" s="32"/>
      <c r="F129" s="32"/>
      <c r="G129" s="32"/>
      <c r="H129" s="32"/>
      <c r="I129" s="32"/>
      <c r="J129" s="34"/>
    </row>
    <row r="130" spans="1:10" ht="12.75">
      <c r="A130" s="2"/>
      <c r="B130" s="32"/>
      <c r="C130" s="32"/>
      <c r="D130" s="32"/>
      <c r="E130" s="32"/>
      <c r="F130" s="32"/>
      <c r="G130" s="32"/>
      <c r="H130" s="32"/>
      <c r="I130" s="32"/>
      <c r="J130" s="34"/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12.75">
      <c r="A132" s="2"/>
      <c r="B132" s="32"/>
      <c r="C132" s="32"/>
      <c r="D132" s="32"/>
      <c r="E132" s="32"/>
      <c r="F132" s="32"/>
      <c r="G132" s="32"/>
      <c r="H132" s="32"/>
      <c r="I132" s="32"/>
      <c r="J132" s="34"/>
    </row>
    <row r="133" spans="1:10" ht="12.75">
      <c r="A133" s="2"/>
      <c r="B133" s="32"/>
      <c r="C133" s="32"/>
      <c r="D133" s="32"/>
      <c r="E133" s="32"/>
      <c r="F133" s="32"/>
      <c r="G133" s="32"/>
      <c r="H133" s="32"/>
      <c r="I133" s="32"/>
      <c r="J133" s="34"/>
    </row>
    <row r="134" spans="1:10" ht="12.75">
      <c r="A134" s="2"/>
      <c r="B134" s="32"/>
      <c r="C134" s="32"/>
      <c r="D134" s="32"/>
      <c r="E134" s="32"/>
      <c r="F134" s="32"/>
      <c r="G134" s="32"/>
      <c r="H134" s="32"/>
      <c r="I134" s="32"/>
      <c r="J134" s="34"/>
    </row>
    <row r="135" spans="1:10" ht="12.75">
      <c r="A135" s="2"/>
      <c r="B135" s="32"/>
      <c r="C135" s="32"/>
      <c r="D135" s="32"/>
      <c r="E135" s="32"/>
      <c r="F135" s="32"/>
      <c r="G135" s="32"/>
      <c r="H135" s="32"/>
      <c r="I135" s="32"/>
      <c r="J135" s="34"/>
    </row>
    <row r="136" spans="1:10" ht="12.75">
      <c r="A136" s="2"/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12.75">
      <c r="A137" s="2"/>
      <c r="B137" s="32"/>
      <c r="C137" s="32"/>
      <c r="D137" s="32"/>
      <c r="E137" s="32"/>
      <c r="F137" s="32"/>
      <c r="G137" s="32"/>
      <c r="H137" s="32"/>
      <c r="I137" s="32"/>
      <c r="J137" s="34"/>
    </row>
    <row r="138" spans="1:10" ht="12.75">
      <c r="A138" s="2"/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12.75">
      <c r="A139" s="2"/>
      <c r="B139" s="32"/>
      <c r="C139" s="32"/>
      <c r="D139" s="32"/>
      <c r="E139" s="32"/>
      <c r="F139" s="32"/>
      <c r="G139" s="32"/>
      <c r="H139" s="32"/>
      <c r="I139" s="32"/>
      <c r="J139" s="34"/>
    </row>
    <row r="140" spans="1:10" ht="12.75">
      <c r="A140" s="2"/>
      <c r="B140" s="32"/>
      <c r="C140" s="32"/>
      <c r="D140" s="32"/>
      <c r="E140" s="32"/>
      <c r="F140" s="32"/>
      <c r="G140" s="32"/>
      <c r="H140" s="32"/>
      <c r="I140" s="32"/>
      <c r="J140" s="34"/>
    </row>
    <row r="141" spans="1:10" ht="12.75">
      <c r="A141" s="2"/>
      <c r="B141" s="32"/>
      <c r="C141" s="32"/>
      <c r="D141" s="32"/>
      <c r="E141" s="32"/>
      <c r="F141" s="32"/>
      <c r="G141" s="32"/>
      <c r="H141" s="32"/>
      <c r="I141" s="32"/>
      <c r="J141" s="34"/>
    </row>
    <row r="142" spans="1:10" ht="12.75">
      <c r="A142" s="2"/>
      <c r="B142" s="32"/>
      <c r="C142" s="32"/>
      <c r="D142" s="32"/>
      <c r="E142" s="32"/>
      <c r="F142" s="32"/>
      <c r="G142" s="32"/>
      <c r="H142" s="32"/>
      <c r="I142" s="32"/>
      <c r="J142" s="34"/>
    </row>
    <row r="143" spans="1:10" ht="12.75">
      <c r="A143" s="2"/>
      <c r="B143" s="32"/>
      <c r="C143" s="32"/>
      <c r="D143" s="32"/>
      <c r="E143" s="32"/>
      <c r="F143" s="32"/>
      <c r="G143" s="32"/>
      <c r="H143" s="32"/>
      <c r="I143" s="32"/>
      <c r="J143" s="34"/>
    </row>
    <row r="144" spans="1:10" ht="12.75">
      <c r="A144" s="2"/>
      <c r="B144" s="32"/>
      <c r="C144" s="32"/>
      <c r="D144" s="32"/>
      <c r="E144" s="32"/>
      <c r="F144" s="32"/>
      <c r="G144" s="32"/>
      <c r="H144" s="32"/>
      <c r="I144" s="32"/>
      <c r="J144" s="34"/>
    </row>
    <row r="145" spans="1:10" ht="12.75">
      <c r="A145" s="2"/>
      <c r="B145" s="32"/>
      <c r="C145" s="32"/>
      <c r="D145" s="32"/>
      <c r="E145" s="32"/>
      <c r="F145" s="32"/>
      <c r="G145" s="32"/>
      <c r="H145" s="32"/>
      <c r="I145" s="32"/>
      <c r="J145" s="34"/>
    </row>
    <row r="146" spans="1:10" ht="12.75">
      <c r="A146" s="2"/>
      <c r="B146" s="32"/>
      <c r="C146" s="32"/>
      <c r="D146" s="32"/>
      <c r="E146" s="32"/>
      <c r="F146" s="32"/>
      <c r="G146" s="32"/>
      <c r="H146" s="32"/>
      <c r="I146" s="32"/>
      <c r="J146" s="34"/>
    </row>
    <row r="147" spans="1:10" ht="12.75">
      <c r="A147" s="2"/>
      <c r="B147" s="32"/>
      <c r="C147" s="32"/>
      <c r="D147" s="32"/>
      <c r="E147" s="32"/>
      <c r="F147" s="32"/>
      <c r="G147" s="32"/>
      <c r="H147" s="32"/>
      <c r="I147" s="32"/>
      <c r="J147" s="34"/>
    </row>
    <row r="148" spans="1:10" ht="12.75">
      <c r="A148" s="2"/>
      <c r="B148" s="32"/>
      <c r="C148" s="32"/>
      <c r="D148" s="32"/>
      <c r="E148" s="32"/>
      <c r="F148" s="32"/>
      <c r="G148" s="32"/>
      <c r="H148" s="32"/>
      <c r="I148" s="32"/>
      <c r="J148" s="34"/>
    </row>
    <row r="149" spans="1:10" ht="12.75">
      <c r="A149" s="2"/>
      <c r="B149" s="32"/>
      <c r="C149" s="32"/>
      <c r="D149" s="32"/>
      <c r="E149" s="32"/>
      <c r="F149" s="32"/>
      <c r="G149" s="32"/>
      <c r="H149" s="32"/>
      <c r="I149" s="32"/>
      <c r="J149" s="34"/>
    </row>
    <row r="150" spans="1:10" ht="12.75">
      <c r="A150" s="2"/>
      <c r="B150" s="32"/>
      <c r="C150" s="32"/>
      <c r="D150" s="32"/>
      <c r="E150" s="32"/>
      <c r="F150" s="32"/>
      <c r="G150" s="32"/>
      <c r="H150" s="32"/>
      <c r="I150" s="32"/>
      <c r="J150" s="34"/>
    </row>
    <row r="151" spans="1:10" ht="12.75">
      <c r="A151" s="2"/>
      <c r="B151" s="32"/>
      <c r="C151" s="32"/>
      <c r="D151" s="32"/>
      <c r="E151" s="32"/>
      <c r="F151" s="32"/>
      <c r="G151" s="32"/>
      <c r="H151" s="32"/>
      <c r="I151" s="32"/>
      <c r="J151" s="34"/>
    </row>
    <row r="152" spans="1:10" ht="12.75">
      <c r="A152" s="2"/>
      <c r="B152" s="32"/>
      <c r="C152" s="32"/>
      <c r="D152" s="32"/>
      <c r="E152" s="32"/>
      <c r="F152" s="32"/>
      <c r="G152" s="32"/>
      <c r="H152" s="32"/>
      <c r="I152" s="32"/>
      <c r="J152" s="34"/>
    </row>
    <row r="153" spans="1:10" ht="12.75">
      <c r="A153" s="2"/>
      <c r="B153" s="32"/>
      <c r="C153" s="32"/>
      <c r="D153" s="32"/>
      <c r="E153" s="32"/>
      <c r="F153" s="32"/>
      <c r="G153" s="32"/>
      <c r="H153" s="32"/>
      <c r="I153" s="32"/>
      <c r="J153" s="34"/>
    </row>
    <row r="154" spans="1:10" ht="12.75">
      <c r="A154" s="2"/>
      <c r="B154" s="32"/>
      <c r="C154" s="32"/>
      <c r="D154" s="32"/>
      <c r="E154" s="32"/>
      <c r="F154" s="32"/>
      <c r="G154" s="32"/>
      <c r="H154" s="32"/>
      <c r="I154" s="32"/>
      <c r="J154" s="34"/>
    </row>
    <row r="155" spans="1:10" ht="12.75">
      <c r="A155" s="2"/>
      <c r="B155" s="32"/>
      <c r="C155" s="32"/>
      <c r="D155" s="32"/>
      <c r="E155" s="32"/>
      <c r="F155" s="32"/>
      <c r="G155" s="32"/>
      <c r="H155" s="32"/>
      <c r="I155" s="32"/>
      <c r="J155" s="34"/>
    </row>
    <row r="156" spans="1:10" ht="12.75">
      <c r="A156" s="2"/>
      <c r="B156" s="32"/>
      <c r="C156" s="32"/>
      <c r="D156" s="32"/>
      <c r="E156" s="32"/>
      <c r="F156" s="32"/>
      <c r="G156" s="32"/>
      <c r="H156" s="32"/>
      <c r="I156" s="32"/>
      <c r="J156" s="34"/>
    </row>
    <row r="157" spans="1:10" ht="12.75">
      <c r="A157" s="2"/>
      <c r="B157" s="32"/>
      <c r="C157" s="32"/>
      <c r="D157" s="32"/>
      <c r="E157" s="32"/>
      <c r="F157" s="32"/>
      <c r="G157" s="32"/>
      <c r="H157" s="32"/>
      <c r="I157" s="32"/>
      <c r="J157" s="34"/>
    </row>
    <row r="158" spans="1:10" ht="12.75">
      <c r="A158" s="2"/>
      <c r="B158" s="32"/>
      <c r="C158" s="32"/>
      <c r="D158" s="32"/>
      <c r="E158" s="32"/>
      <c r="F158" s="32"/>
      <c r="G158" s="32"/>
      <c r="H158" s="32"/>
      <c r="I158" s="32"/>
      <c r="J158" s="34"/>
    </row>
    <row r="159" spans="1:10" ht="12.75">
      <c r="A159" s="2"/>
      <c r="B159" s="32"/>
      <c r="C159" s="32"/>
      <c r="D159" s="32"/>
      <c r="E159" s="32"/>
      <c r="F159" s="32"/>
      <c r="G159" s="32"/>
      <c r="H159" s="32"/>
      <c r="I159" s="32"/>
      <c r="J159" s="34"/>
    </row>
    <row r="160" spans="1:10" ht="12.75">
      <c r="A160" s="2"/>
      <c r="B160" s="32"/>
      <c r="C160" s="32"/>
      <c r="D160" s="32"/>
      <c r="E160" s="32"/>
      <c r="F160" s="32"/>
      <c r="G160" s="32"/>
      <c r="H160" s="32"/>
      <c r="I160" s="32"/>
      <c r="J160" s="34"/>
    </row>
    <row r="161" spans="1:10" ht="12.75">
      <c r="A161" s="2"/>
      <c r="B161" s="32"/>
      <c r="C161" s="32"/>
      <c r="D161" s="32"/>
      <c r="E161" s="32"/>
      <c r="F161" s="32"/>
      <c r="G161" s="32"/>
      <c r="H161" s="32"/>
      <c r="I161" s="32"/>
      <c r="J161" s="34"/>
    </row>
    <row r="162" spans="1:10" ht="12.75">
      <c r="A162" s="2"/>
      <c r="B162" s="32"/>
      <c r="C162" s="32"/>
      <c r="D162" s="32"/>
      <c r="E162" s="32"/>
      <c r="F162" s="32"/>
      <c r="G162" s="32"/>
      <c r="H162" s="32"/>
      <c r="I162" s="32"/>
      <c r="J162" s="34"/>
    </row>
    <row r="163" spans="1:10" ht="12.75">
      <c r="A163" s="2"/>
      <c r="B163" s="32"/>
      <c r="C163" s="32"/>
      <c r="D163" s="32"/>
      <c r="E163" s="32"/>
      <c r="F163" s="32"/>
      <c r="G163" s="32"/>
      <c r="H163" s="32"/>
      <c r="I163" s="32"/>
      <c r="J163" s="34"/>
    </row>
    <row r="164" spans="1:10" ht="12.75">
      <c r="A164" s="2"/>
      <c r="B164" s="32"/>
      <c r="C164" s="32"/>
      <c r="D164" s="32"/>
      <c r="E164" s="32"/>
      <c r="F164" s="32"/>
      <c r="G164" s="32"/>
      <c r="H164" s="32"/>
      <c r="I164" s="32"/>
      <c r="J164" s="34"/>
    </row>
    <row r="165" spans="1:10" ht="12.75">
      <c r="A165" s="2"/>
      <c r="B165" s="32"/>
      <c r="C165" s="32"/>
      <c r="D165" s="32"/>
      <c r="E165" s="32"/>
      <c r="F165" s="32"/>
      <c r="G165" s="32"/>
      <c r="H165" s="32"/>
      <c r="I165" s="32"/>
      <c r="J165" s="34"/>
    </row>
    <row r="166" spans="1:10" ht="12.75">
      <c r="A166" s="2"/>
      <c r="B166" s="32"/>
      <c r="C166" s="32"/>
      <c r="D166" s="32"/>
      <c r="E166" s="32"/>
      <c r="F166" s="32"/>
      <c r="G166" s="32"/>
      <c r="H166" s="32"/>
      <c r="I166" s="32"/>
      <c r="J166" s="34"/>
    </row>
    <row r="167" spans="1:10" ht="12.75">
      <c r="A167" s="2"/>
      <c r="B167" s="32"/>
      <c r="C167" s="32"/>
      <c r="D167" s="32"/>
      <c r="E167" s="32"/>
      <c r="F167" s="32"/>
      <c r="G167" s="32"/>
      <c r="H167" s="32"/>
      <c r="I167" s="32"/>
      <c r="J167" s="34"/>
    </row>
    <row r="168" spans="1:10" ht="12.75">
      <c r="A168" s="2"/>
      <c r="B168" s="32"/>
      <c r="C168" s="32"/>
      <c r="D168" s="32"/>
      <c r="E168" s="32"/>
      <c r="F168" s="32"/>
      <c r="G168" s="32"/>
      <c r="H168" s="32"/>
      <c r="I168" s="32"/>
      <c r="J168" s="34"/>
    </row>
    <row r="169" spans="1:10" ht="12.75">
      <c r="A169" s="2"/>
      <c r="B169" s="32"/>
      <c r="C169" s="32"/>
      <c r="D169" s="32"/>
      <c r="E169" s="32"/>
      <c r="F169" s="32"/>
      <c r="G169" s="32"/>
      <c r="H169" s="32"/>
      <c r="I169" s="32"/>
      <c r="J169" s="34"/>
    </row>
    <row r="170" spans="1:10" ht="12.75">
      <c r="A170" s="2"/>
      <c r="B170" s="32"/>
      <c r="C170" s="32"/>
      <c r="D170" s="32"/>
      <c r="E170" s="32"/>
      <c r="F170" s="32"/>
      <c r="G170" s="32"/>
      <c r="H170" s="32"/>
      <c r="I170" s="32"/>
      <c r="J170" s="34"/>
    </row>
    <row r="171" spans="1:10" ht="12.75">
      <c r="A171" s="2"/>
      <c r="B171" s="32"/>
      <c r="C171" s="32"/>
      <c r="D171" s="32"/>
      <c r="E171" s="32"/>
      <c r="F171" s="32"/>
      <c r="G171" s="32"/>
      <c r="H171" s="32"/>
      <c r="I171" s="32"/>
      <c r="J171" s="34"/>
    </row>
    <row r="172" spans="1:10" ht="12.75">
      <c r="A172" s="2"/>
      <c r="B172" s="32"/>
      <c r="C172" s="32"/>
      <c r="D172" s="32"/>
      <c r="E172" s="32"/>
      <c r="F172" s="32"/>
      <c r="G172" s="32"/>
      <c r="H172" s="32"/>
      <c r="I172" s="32"/>
      <c r="J172" s="34"/>
    </row>
    <row r="173" spans="1:10" ht="12.75">
      <c r="A173" s="2"/>
      <c r="B173" s="32"/>
      <c r="C173" s="32"/>
      <c r="D173" s="32"/>
      <c r="E173" s="32"/>
      <c r="F173" s="32"/>
      <c r="G173" s="32"/>
      <c r="H173" s="32"/>
      <c r="I173" s="32"/>
      <c r="J173" s="34"/>
    </row>
    <row r="174" spans="1:10" ht="12.75">
      <c r="A174" s="2"/>
      <c r="B174" s="32"/>
      <c r="C174" s="32"/>
      <c r="D174" s="32"/>
      <c r="E174" s="32"/>
      <c r="F174" s="32"/>
      <c r="G174" s="32"/>
      <c r="H174" s="32"/>
      <c r="I174" s="32"/>
      <c r="J174" s="34"/>
    </row>
    <row r="175" spans="1:10" ht="12.75">
      <c r="A175" s="2"/>
      <c r="B175" s="32"/>
      <c r="C175" s="32"/>
      <c r="D175" s="32"/>
      <c r="E175" s="32"/>
      <c r="F175" s="32"/>
      <c r="G175" s="32"/>
      <c r="H175" s="32"/>
      <c r="I175" s="32"/>
      <c r="J175" s="34"/>
    </row>
    <row r="176" spans="1:10" ht="12.75">
      <c r="A176" s="2"/>
      <c r="B176" s="32"/>
      <c r="C176" s="32"/>
      <c r="D176" s="32"/>
      <c r="E176" s="32"/>
      <c r="F176" s="32"/>
      <c r="G176" s="32"/>
      <c r="H176" s="32"/>
      <c r="I176" s="32"/>
      <c r="J176" s="34"/>
    </row>
    <row r="177" spans="1:10" ht="12.75">
      <c r="A177" s="2"/>
      <c r="B177" s="32"/>
      <c r="C177" s="32"/>
      <c r="D177" s="32"/>
      <c r="E177" s="32"/>
      <c r="F177" s="32"/>
      <c r="G177" s="32"/>
      <c r="H177" s="32"/>
      <c r="I177" s="32"/>
      <c r="J177" s="34"/>
    </row>
    <row r="178" spans="1:10" ht="12.75">
      <c r="A178" s="2"/>
      <c r="B178" s="32"/>
      <c r="C178" s="32"/>
      <c r="D178" s="32"/>
      <c r="E178" s="32"/>
      <c r="F178" s="32"/>
      <c r="G178" s="32"/>
      <c r="H178" s="32"/>
      <c r="I178" s="32"/>
      <c r="J178" s="34"/>
    </row>
    <row r="179" spans="1:10" ht="12.75">
      <c r="A179" s="2"/>
      <c r="B179" s="32"/>
      <c r="C179" s="32"/>
      <c r="D179" s="32"/>
      <c r="E179" s="32"/>
      <c r="F179" s="32"/>
      <c r="G179" s="32"/>
      <c r="H179" s="32"/>
      <c r="I179" s="32"/>
      <c r="J179" s="34"/>
    </row>
    <row r="180" spans="1:10" ht="12.75">
      <c r="A180" s="2"/>
      <c r="B180" s="32"/>
      <c r="C180" s="32"/>
      <c r="D180" s="32"/>
      <c r="E180" s="32"/>
      <c r="F180" s="32"/>
      <c r="G180" s="32"/>
      <c r="H180" s="32"/>
      <c r="I180" s="32"/>
      <c r="J180" s="34"/>
    </row>
    <row r="181" spans="1:10" ht="12.75">
      <c r="A181" s="2"/>
      <c r="B181" s="32"/>
      <c r="C181" s="32"/>
      <c r="D181" s="32"/>
      <c r="E181" s="32"/>
      <c r="F181" s="32"/>
      <c r="G181" s="32"/>
      <c r="H181" s="32"/>
      <c r="I181" s="32"/>
      <c r="J181" s="34"/>
    </row>
    <row r="182" spans="1:10" ht="12.75">
      <c r="A182" s="2"/>
      <c r="B182" s="32"/>
      <c r="C182" s="32"/>
      <c r="D182" s="32"/>
      <c r="E182" s="32"/>
      <c r="F182" s="32"/>
      <c r="G182" s="32"/>
      <c r="H182" s="32"/>
      <c r="I182" s="32"/>
      <c r="J182" s="34"/>
    </row>
    <row r="183" spans="1:10" ht="12.75">
      <c r="A183" s="2"/>
      <c r="B183" s="32"/>
      <c r="C183" s="32"/>
      <c r="D183" s="32"/>
      <c r="E183" s="32"/>
      <c r="F183" s="32"/>
      <c r="G183" s="32"/>
      <c r="H183" s="32"/>
      <c r="I183" s="32"/>
      <c r="J183" s="34"/>
    </row>
    <row r="184" spans="1:10" ht="12.75">
      <c r="A184" s="2"/>
      <c r="B184" s="32"/>
      <c r="C184" s="32"/>
      <c r="D184" s="32"/>
      <c r="E184" s="32"/>
      <c r="F184" s="32"/>
      <c r="G184" s="32"/>
      <c r="H184" s="32"/>
      <c r="I184" s="32"/>
      <c r="J184" s="34"/>
    </row>
    <row r="185" spans="1:10" ht="12.75">
      <c r="A185" s="2"/>
      <c r="B185" s="32"/>
      <c r="C185" s="32"/>
      <c r="D185" s="32"/>
      <c r="E185" s="32"/>
      <c r="F185" s="32"/>
      <c r="G185" s="32"/>
      <c r="H185" s="32"/>
      <c r="I185" s="32"/>
      <c r="J185" s="34"/>
    </row>
    <row r="186" spans="1:10" ht="12.75">
      <c r="A186" s="2"/>
      <c r="B186" s="32"/>
      <c r="C186" s="32"/>
      <c r="D186" s="32"/>
      <c r="E186" s="32"/>
      <c r="F186" s="32"/>
      <c r="G186" s="32"/>
      <c r="H186" s="32"/>
      <c r="I186" s="32"/>
      <c r="J186" s="34"/>
    </row>
    <row r="187" spans="1:10" ht="12.75">
      <c r="A187" s="2"/>
      <c r="B187" s="32"/>
      <c r="C187" s="32"/>
      <c r="D187" s="32"/>
      <c r="E187" s="32"/>
      <c r="F187" s="32"/>
      <c r="G187" s="32"/>
      <c r="H187" s="32"/>
      <c r="I187" s="32"/>
      <c r="J187" s="34"/>
    </row>
    <row r="188" spans="1:10" ht="12.75">
      <c r="A188" s="2"/>
      <c r="B188" s="32"/>
      <c r="C188" s="32"/>
      <c r="D188" s="32"/>
      <c r="E188" s="32"/>
      <c r="F188" s="32"/>
      <c r="G188" s="32"/>
      <c r="H188" s="32"/>
      <c r="I188" s="32"/>
      <c r="J188" s="34"/>
    </row>
    <row r="189" spans="1:10" ht="12.75">
      <c r="A189" s="2"/>
      <c r="B189" s="32"/>
      <c r="C189" s="32"/>
      <c r="D189" s="32"/>
      <c r="E189" s="32"/>
      <c r="F189" s="32"/>
      <c r="G189" s="32"/>
      <c r="H189" s="32"/>
      <c r="I189" s="32"/>
      <c r="J189" s="34"/>
    </row>
    <row r="190" spans="1:10" ht="12.75">
      <c r="A190" s="2"/>
      <c r="B190" s="32"/>
      <c r="C190" s="32"/>
      <c r="D190" s="32"/>
      <c r="E190" s="32"/>
      <c r="F190" s="32"/>
      <c r="G190" s="32"/>
      <c r="H190" s="32"/>
      <c r="I190" s="32"/>
      <c r="J190" s="34"/>
    </row>
    <row r="191" spans="1:10" ht="12.75">
      <c r="A191" s="2"/>
      <c r="B191" s="32"/>
      <c r="C191" s="32"/>
      <c r="D191" s="32"/>
      <c r="E191" s="32"/>
      <c r="F191" s="32"/>
      <c r="G191" s="32"/>
      <c r="H191" s="32"/>
      <c r="I191" s="32"/>
      <c r="J191" s="34"/>
    </row>
    <row r="192" spans="1:10" ht="12.75">
      <c r="A192" s="2"/>
      <c r="B192" s="32"/>
      <c r="C192" s="32"/>
      <c r="D192" s="32"/>
      <c r="E192" s="32"/>
      <c r="F192" s="32"/>
      <c r="G192" s="32"/>
      <c r="H192" s="32"/>
      <c r="I192" s="32"/>
      <c r="J192" s="34"/>
    </row>
    <row r="193" spans="1:10" ht="12.75">
      <c r="A193" s="2"/>
      <c r="B193" s="32"/>
      <c r="C193" s="32"/>
      <c r="D193" s="32"/>
      <c r="E193" s="32"/>
      <c r="F193" s="32"/>
      <c r="G193" s="32"/>
      <c r="H193" s="32"/>
      <c r="I193" s="32"/>
      <c r="J193" s="34"/>
    </row>
    <row r="194" spans="1:10" ht="12.75">
      <c r="A194" s="2"/>
      <c r="B194" s="32"/>
      <c r="C194" s="32"/>
      <c r="D194" s="32"/>
      <c r="E194" s="32"/>
      <c r="F194" s="32"/>
      <c r="G194" s="32"/>
      <c r="H194" s="32"/>
      <c r="I194" s="32"/>
      <c r="J194" s="34"/>
    </row>
    <row r="195" spans="1:10" ht="12.75">
      <c r="A195" s="2"/>
      <c r="B195" s="32"/>
      <c r="C195" s="32"/>
      <c r="D195" s="32"/>
      <c r="E195" s="32"/>
      <c r="F195" s="32"/>
      <c r="G195" s="32"/>
      <c r="H195" s="32"/>
      <c r="I195" s="32"/>
      <c r="J195" s="34"/>
    </row>
    <row r="196" spans="1:10" ht="12.75">
      <c r="A196" s="2"/>
      <c r="B196" s="32"/>
      <c r="C196" s="32"/>
      <c r="D196" s="32"/>
      <c r="E196" s="32"/>
      <c r="F196" s="32"/>
      <c r="G196" s="32"/>
      <c r="H196" s="32"/>
      <c r="I196" s="32"/>
      <c r="J196" s="34"/>
    </row>
    <row r="197" spans="1:10" ht="12.75">
      <c r="A197" s="2"/>
      <c r="B197" s="32"/>
      <c r="C197" s="32"/>
      <c r="D197" s="32"/>
      <c r="E197" s="32"/>
      <c r="F197" s="32"/>
      <c r="G197" s="32"/>
      <c r="H197" s="32"/>
      <c r="I197" s="32"/>
      <c r="J197" s="34"/>
    </row>
    <row r="198" spans="1:10" ht="12.75">
      <c r="A198" s="2"/>
      <c r="B198" s="32"/>
      <c r="C198" s="32"/>
      <c r="D198" s="32"/>
      <c r="E198" s="32"/>
      <c r="F198" s="32"/>
      <c r="G198" s="32"/>
      <c r="H198" s="32"/>
      <c r="I198" s="32"/>
      <c r="J198" s="34"/>
    </row>
    <row r="199" spans="1:10" ht="12.75">
      <c r="A199" s="2"/>
      <c r="B199" s="32"/>
      <c r="C199" s="32"/>
      <c r="D199" s="32"/>
      <c r="E199" s="32"/>
      <c r="F199" s="32"/>
      <c r="G199" s="32"/>
      <c r="H199" s="32"/>
      <c r="I199" s="32"/>
      <c r="J199" s="34"/>
    </row>
    <row r="200" spans="1:10" ht="12.75">
      <c r="A200" s="2"/>
      <c r="B200" s="32"/>
      <c r="C200" s="32"/>
      <c r="D200" s="32"/>
      <c r="E200" s="32"/>
      <c r="F200" s="32"/>
      <c r="G200" s="32"/>
      <c r="H200" s="32"/>
      <c r="I200" s="32"/>
      <c r="J200" s="34"/>
    </row>
    <row r="201" spans="1:10" ht="12.75">
      <c r="A201" s="2"/>
      <c r="B201" s="32"/>
      <c r="C201" s="32"/>
      <c r="D201" s="32"/>
      <c r="E201" s="32"/>
      <c r="F201" s="32"/>
      <c r="G201" s="32"/>
      <c r="H201" s="32"/>
      <c r="I201" s="32"/>
      <c r="J201" s="34"/>
    </row>
    <row r="202" spans="1:10" ht="12.75">
      <c r="A202" s="2"/>
      <c r="B202" s="32"/>
      <c r="C202" s="32"/>
      <c r="D202" s="32"/>
      <c r="E202" s="32"/>
      <c r="F202" s="32"/>
      <c r="G202" s="32"/>
      <c r="H202" s="32"/>
      <c r="I202" s="32"/>
      <c r="J202" s="34"/>
    </row>
    <row r="203" spans="1:10" ht="12.75">
      <c r="A203" s="2"/>
      <c r="B203" s="32"/>
      <c r="C203" s="32"/>
      <c r="D203" s="32"/>
      <c r="E203" s="32"/>
      <c r="F203" s="32"/>
      <c r="G203" s="32"/>
      <c r="H203" s="32"/>
      <c r="I203" s="32"/>
      <c r="J203" s="34"/>
    </row>
    <row r="204" spans="1:10" ht="12.75">
      <c r="A204" s="2"/>
      <c r="B204" s="32"/>
      <c r="C204" s="32"/>
      <c r="D204" s="32"/>
      <c r="E204" s="32"/>
      <c r="F204" s="32"/>
      <c r="G204" s="32"/>
      <c r="H204" s="32"/>
      <c r="I204" s="32"/>
      <c r="J204" s="34"/>
    </row>
    <row r="205" spans="1:10" ht="12.75">
      <c r="A205" s="2"/>
      <c r="B205" s="32"/>
      <c r="C205" s="32"/>
      <c r="D205" s="32"/>
      <c r="E205" s="32"/>
      <c r="F205" s="32"/>
      <c r="G205" s="32"/>
      <c r="H205" s="32"/>
      <c r="I205" s="32"/>
      <c r="J205" s="34"/>
    </row>
    <row r="206" spans="1:10" ht="12.75">
      <c r="A206" s="2"/>
      <c r="B206" s="32"/>
      <c r="C206" s="32"/>
      <c r="D206" s="32"/>
      <c r="E206" s="32"/>
      <c r="F206" s="32"/>
      <c r="G206" s="32"/>
      <c r="H206" s="32"/>
      <c r="I206" s="32"/>
      <c r="J206" s="34"/>
    </row>
    <row r="207" spans="1:10" ht="12.75">
      <c r="A207" s="2"/>
      <c r="B207" s="32"/>
      <c r="C207" s="32"/>
      <c r="D207" s="32"/>
      <c r="E207" s="32"/>
      <c r="F207" s="32"/>
      <c r="G207" s="32"/>
      <c r="H207" s="32"/>
      <c r="I207" s="32"/>
      <c r="J207" s="34"/>
    </row>
    <row r="208" spans="1:10" ht="12.75">
      <c r="A208" s="2"/>
      <c r="B208" s="32"/>
      <c r="C208" s="32"/>
      <c r="D208" s="32"/>
      <c r="E208" s="32"/>
      <c r="F208" s="32"/>
      <c r="G208" s="32"/>
      <c r="H208" s="32"/>
      <c r="I208" s="32"/>
      <c r="J208" s="34"/>
    </row>
    <row r="209" spans="1:10" ht="12.75">
      <c r="A209" s="2"/>
      <c r="B209" s="32"/>
      <c r="C209" s="32"/>
      <c r="D209" s="32"/>
      <c r="E209" s="32"/>
      <c r="F209" s="32"/>
      <c r="G209" s="32"/>
      <c r="H209" s="32"/>
      <c r="I209" s="32"/>
      <c r="J209" s="34"/>
    </row>
    <row r="210" spans="1:10" ht="12.75">
      <c r="A210" s="2"/>
      <c r="B210" s="32"/>
      <c r="C210" s="32"/>
      <c r="D210" s="32"/>
      <c r="E210" s="32"/>
      <c r="F210" s="32"/>
      <c r="G210" s="32"/>
      <c r="H210" s="32"/>
      <c r="I210" s="32"/>
      <c r="J210" s="34"/>
    </row>
    <row r="211" spans="1:10" ht="12.75">
      <c r="A211" s="2"/>
      <c r="B211" s="32"/>
      <c r="C211" s="32"/>
      <c r="D211" s="32"/>
      <c r="E211" s="32"/>
      <c r="F211" s="32"/>
      <c r="G211" s="32"/>
      <c r="H211" s="32"/>
      <c r="I211" s="32"/>
      <c r="J211" s="34"/>
    </row>
    <row r="212" spans="1:10" ht="12.75">
      <c r="A212" s="2"/>
      <c r="B212" s="32"/>
      <c r="C212" s="32"/>
      <c r="D212" s="32"/>
      <c r="E212" s="32"/>
      <c r="F212" s="32"/>
      <c r="G212" s="32"/>
      <c r="H212" s="32"/>
      <c r="I212" s="32"/>
      <c r="J212" s="34"/>
    </row>
    <row r="213" spans="1:10" ht="12.75">
      <c r="A213" s="2"/>
      <c r="B213" s="32"/>
      <c r="C213" s="32"/>
      <c r="D213" s="32"/>
      <c r="E213" s="32"/>
      <c r="F213" s="32"/>
      <c r="G213" s="32"/>
      <c r="H213" s="32"/>
      <c r="I213" s="32"/>
      <c r="J213" s="34"/>
    </row>
    <row r="214" spans="1:10" ht="12.75">
      <c r="A214" s="2"/>
      <c r="B214" s="32"/>
      <c r="C214" s="32"/>
      <c r="D214" s="32"/>
      <c r="E214" s="32"/>
      <c r="F214" s="32"/>
      <c r="G214" s="32"/>
      <c r="H214" s="32"/>
      <c r="I214" s="32"/>
      <c r="J214" s="34"/>
    </row>
    <row r="215" spans="1:10" ht="12.75">
      <c r="A215" s="2"/>
      <c r="B215" s="32"/>
      <c r="C215" s="32"/>
      <c r="D215" s="32"/>
      <c r="E215" s="32"/>
      <c r="F215" s="32"/>
      <c r="G215" s="32"/>
      <c r="H215" s="32"/>
      <c r="I215" s="32"/>
      <c r="J215" s="34"/>
    </row>
    <row r="216" spans="1:10" ht="12.75">
      <c r="A216" s="2"/>
      <c r="B216" s="32"/>
      <c r="C216" s="32"/>
      <c r="D216" s="32"/>
      <c r="E216" s="32"/>
      <c r="F216" s="32"/>
      <c r="G216" s="32"/>
      <c r="H216" s="32"/>
      <c r="I216" s="32"/>
      <c r="J216" s="34"/>
    </row>
    <row r="217" spans="1:10" ht="12.75">
      <c r="A217" s="2"/>
      <c r="B217" s="32"/>
      <c r="C217" s="32"/>
      <c r="D217" s="32"/>
      <c r="E217" s="32"/>
      <c r="F217" s="32"/>
      <c r="G217" s="32"/>
      <c r="H217" s="32"/>
      <c r="I217" s="32"/>
      <c r="J217" s="34"/>
    </row>
    <row r="218" spans="1:10" ht="12.75">
      <c r="A218" s="2"/>
      <c r="B218" s="32"/>
      <c r="C218" s="32"/>
      <c r="D218" s="32"/>
      <c r="E218" s="32"/>
      <c r="F218" s="32"/>
      <c r="G218" s="32"/>
      <c r="H218" s="32"/>
      <c r="I218" s="32"/>
      <c r="J218" s="34"/>
    </row>
    <row r="219" spans="1:10" ht="12.75">
      <c r="A219" s="2"/>
      <c r="B219" s="32"/>
      <c r="C219" s="32"/>
      <c r="D219" s="32"/>
      <c r="E219" s="32"/>
      <c r="F219" s="32"/>
      <c r="G219" s="32"/>
      <c r="H219" s="32"/>
      <c r="I219" s="32"/>
      <c r="J219" s="34"/>
    </row>
    <row r="220" spans="1:10" ht="12.75">
      <c r="A220" s="2"/>
      <c r="B220" s="32"/>
      <c r="C220" s="32"/>
      <c r="D220" s="32"/>
      <c r="E220" s="32"/>
      <c r="F220" s="32"/>
      <c r="G220" s="32"/>
      <c r="H220" s="32"/>
      <c r="I220" s="32"/>
      <c r="J220" s="34"/>
    </row>
    <row r="221" spans="1:10" ht="12.75">
      <c r="A221" s="2"/>
      <c r="B221" s="32"/>
      <c r="C221" s="32"/>
      <c r="D221" s="32"/>
      <c r="E221" s="32"/>
      <c r="F221" s="32"/>
      <c r="G221" s="32"/>
      <c r="H221" s="32"/>
      <c r="I221" s="32"/>
      <c r="J221" s="34"/>
    </row>
    <row r="222" spans="1:10" ht="12.75">
      <c r="A222" s="2"/>
      <c r="B222" s="32"/>
      <c r="C222" s="32"/>
      <c r="D222" s="32"/>
      <c r="E222" s="32"/>
      <c r="F222" s="32"/>
      <c r="G222" s="32"/>
      <c r="H222" s="32"/>
      <c r="I222" s="32"/>
      <c r="J222" s="34"/>
    </row>
    <row r="223" spans="1:10" ht="12.75">
      <c r="A223" s="2"/>
      <c r="B223" s="32"/>
      <c r="C223" s="32"/>
      <c r="D223" s="32"/>
      <c r="E223" s="32"/>
      <c r="F223" s="32"/>
      <c r="G223" s="32"/>
      <c r="H223" s="32"/>
      <c r="I223" s="32"/>
      <c r="J223" s="34"/>
    </row>
    <row r="224" spans="1:10" ht="12.75">
      <c r="A224" s="2"/>
      <c r="B224" s="32"/>
      <c r="C224" s="32"/>
      <c r="D224" s="32"/>
      <c r="E224" s="32"/>
      <c r="F224" s="32"/>
      <c r="G224" s="32"/>
      <c r="H224" s="32"/>
      <c r="I224" s="32"/>
      <c r="J224" s="34"/>
    </row>
    <row r="225" spans="1:10" ht="12.75">
      <c r="A225" s="2"/>
      <c r="B225" s="32"/>
      <c r="C225" s="32"/>
      <c r="D225" s="32"/>
      <c r="E225" s="32"/>
      <c r="F225" s="32"/>
      <c r="G225" s="32"/>
      <c r="H225" s="32"/>
      <c r="I225" s="32"/>
      <c r="J225" s="34"/>
    </row>
    <row r="226" spans="1:10" ht="12.75">
      <c r="A226" s="2"/>
      <c r="B226" s="32"/>
      <c r="C226" s="32"/>
      <c r="D226" s="32"/>
      <c r="E226" s="32"/>
      <c r="F226" s="32"/>
      <c r="G226" s="32"/>
      <c r="H226" s="32"/>
      <c r="I226" s="32"/>
      <c r="J226" s="34"/>
    </row>
    <row r="227" spans="1:10" ht="12.75">
      <c r="A227" s="2"/>
      <c r="B227" s="32"/>
      <c r="C227" s="32"/>
      <c r="D227" s="32"/>
      <c r="E227" s="32"/>
      <c r="F227" s="32"/>
      <c r="G227" s="32"/>
      <c r="H227" s="32"/>
      <c r="I227" s="32"/>
      <c r="J227" s="34"/>
    </row>
    <row r="228" spans="1:10" ht="12.75">
      <c r="A228" s="2"/>
      <c r="B228" s="32"/>
      <c r="C228" s="32"/>
      <c r="D228" s="32"/>
      <c r="E228" s="32"/>
      <c r="F228" s="32"/>
      <c r="G228" s="32"/>
      <c r="H228" s="32"/>
      <c r="I228" s="32"/>
      <c r="J228" s="34"/>
    </row>
    <row r="229" spans="1:10" ht="12.75">
      <c r="A229" s="2"/>
      <c r="B229" s="32"/>
      <c r="C229" s="32"/>
      <c r="D229" s="32"/>
      <c r="E229" s="32"/>
      <c r="F229" s="32"/>
      <c r="G229" s="32"/>
      <c r="H229" s="32"/>
      <c r="I229" s="32"/>
      <c r="J229" s="34"/>
    </row>
    <row r="230" spans="1:10" ht="12.75">
      <c r="A230" s="2"/>
      <c r="B230" s="32"/>
      <c r="C230" s="32"/>
      <c r="D230" s="32"/>
      <c r="E230" s="32"/>
      <c r="F230" s="32"/>
      <c r="G230" s="32"/>
      <c r="H230" s="32"/>
      <c r="I230" s="32"/>
      <c r="J230" s="34"/>
    </row>
    <row r="231" spans="1:10" ht="12.75">
      <c r="A231" s="2"/>
      <c r="B231" s="32"/>
      <c r="C231" s="32"/>
      <c r="D231" s="32"/>
      <c r="E231" s="32"/>
      <c r="F231" s="32"/>
      <c r="G231" s="32"/>
      <c r="H231" s="32"/>
      <c r="I231" s="32"/>
      <c r="J231" s="34"/>
    </row>
    <row r="232" spans="1:10" ht="12.75">
      <c r="A232" s="2"/>
      <c r="B232" s="32"/>
      <c r="C232" s="32"/>
      <c r="D232" s="32"/>
      <c r="E232" s="32"/>
      <c r="F232" s="32"/>
      <c r="G232" s="32"/>
      <c r="H232" s="32"/>
      <c r="I232" s="32"/>
      <c r="J232" s="34"/>
    </row>
    <row r="233" spans="1:10" ht="12.75">
      <c r="A233" s="2"/>
      <c r="B233" s="32"/>
      <c r="C233" s="32"/>
      <c r="D233" s="32"/>
      <c r="E233" s="32"/>
      <c r="F233" s="32"/>
      <c r="G233" s="32"/>
      <c r="H233" s="32"/>
      <c r="I233" s="32"/>
      <c r="J233" s="34"/>
    </row>
    <row r="234" spans="1:10" ht="12.75">
      <c r="A234" s="2"/>
      <c r="B234" s="32"/>
      <c r="C234" s="32"/>
      <c r="D234" s="32"/>
      <c r="E234" s="32"/>
      <c r="F234" s="32"/>
      <c r="G234" s="32"/>
      <c r="H234" s="32"/>
      <c r="I234" s="32"/>
      <c r="J234" s="34"/>
    </row>
    <row r="235" spans="1:10" ht="12.75">
      <c r="A235" s="2"/>
      <c r="B235" s="32"/>
      <c r="C235" s="32"/>
      <c r="D235" s="32"/>
      <c r="E235" s="32"/>
      <c r="F235" s="32"/>
      <c r="G235" s="32"/>
      <c r="H235" s="32"/>
      <c r="I235" s="32"/>
      <c r="J235" s="34"/>
    </row>
    <row r="236" spans="1:10" ht="12.75">
      <c r="A236" s="2"/>
      <c r="B236" s="32"/>
      <c r="C236" s="32"/>
      <c r="D236" s="32"/>
      <c r="E236" s="32"/>
      <c r="F236" s="32"/>
      <c r="G236" s="32"/>
      <c r="H236" s="32"/>
      <c r="I236" s="32"/>
      <c r="J236" s="34"/>
    </row>
    <row r="237" spans="1:10" ht="12.75">
      <c r="A237" s="2"/>
      <c r="B237" s="32"/>
      <c r="C237" s="32"/>
      <c r="D237" s="32"/>
      <c r="E237" s="32"/>
      <c r="F237" s="32"/>
      <c r="G237" s="32"/>
      <c r="H237" s="32"/>
      <c r="I237" s="32"/>
      <c r="J237" s="34"/>
    </row>
    <row r="238" spans="1:10" ht="12.75">
      <c r="A238" s="2"/>
      <c r="B238" s="32"/>
      <c r="C238" s="32"/>
      <c r="D238" s="32"/>
      <c r="E238" s="32"/>
      <c r="F238" s="32"/>
      <c r="G238" s="32"/>
      <c r="H238" s="32"/>
      <c r="I238" s="32"/>
      <c r="J238" s="34"/>
    </row>
    <row r="239" spans="1:10" ht="12.75">
      <c r="A239" s="2"/>
      <c r="B239" s="32"/>
      <c r="C239" s="32"/>
      <c r="D239" s="32"/>
      <c r="E239" s="32"/>
      <c r="F239" s="32"/>
      <c r="G239" s="32"/>
      <c r="H239" s="32"/>
      <c r="I239" s="32"/>
      <c r="J239" s="34"/>
    </row>
    <row r="240" spans="1:10" ht="12.75">
      <c r="A240" s="2"/>
      <c r="B240" s="32"/>
      <c r="C240" s="32"/>
      <c r="D240" s="32"/>
      <c r="E240" s="32"/>
      <c r="F240" s="32"/>
      <c r="G240" s="32"/>
      <c r="H240" s="32"/>
      <c r="I240" s="32"/>
      <c r="J240" s="34"/>
    </row>
    <row r="241" spans="1:10" ht="12.75">
      <c r="A241" s="2"/>
      <c r="B241" s="32"/>
      <c r="C241" s="32"/>
      <c r="D241" s="32"/>
      <c r="E241" s="32"/>
      <c r="F241" s="32"/>
      <c r="G241" s="32"/>
      <c r="H241" s="32"/>
      <c r="I241" s="32"/>
      <c r="J241" s="34"/>
    </row>
    <row r="242" spans="1:10" ht="12.75">
      <c r="A242" s="2"/>
      <c r="B242" s="32"/>
      <c r="C242" s="32"/>
      <c r="D242" s="32"/>
      <c r="E242" s="32"/>
      <c r="F242" s="32"/>
      <c r="G242" s="32"/>
      <c r="H242" s="32"/>
      <c r="I242" s="32"/>
      <c r="J242" s="34"/>
    </row>
    <row r="243" spans="1:10" ht="12.75">
      <c r="A243" s="2"/>
      <c r="B243" s="32"/>
      <c r="C243" s="32"/>
      <c r="D243" s="32"/>
      <c r="E243" s="32"/>
      <c r="F243" s="32"/>
      <c r="G243" s="32"/>
      <c r="H243" s="32"/>
      <c r="I243" s="32"/>
      <c r="J243" s="34"/>
    </row>
    <row r="244" spans="1:10" ht="12.75">
      <c r="A244" s="2"/>
      <c r="B244" s="32"/>
      <c r="C244" s="32"/>
      <c r="D244" s="32"/>
      <c r="E244" s="32"/>
      <c r="F244" s="32"/>
      <c r="G244" s="32"/>
      <c r="H244" s="32"/>
      <c r="I244" s="32"/>
      <c r="J244" s="34"/>
    </row>
    <row r="245" spans="1:10" ht="12.75">
      <c r="A245" s="2"/>
      <c r="B245" s="32"/>
      <c r="C245" s="32"/>
      <c r="D245" s="32"/>
      <c r="E245" s="32"/>
      <c r="F245" s="32"/>
      <c r="G245" s="32"/>
      <c r="H245" s="32"/>
      <c r="I245" s="32"/>
      <c r="J245" s="34"/>
    </row>
    <row r="246" spans="1:10" ht="12.75">
      <c r="A246" s="2"/>
      <c r="B246" s="32"/>
      <c r="C246" s="32"/>
      <c r="D246" s="32"/>
      <c r="E246" s="32"/>
      <c r="F246" s="32"/>
      <c r="G246" s="32"/>
      <c r="H246" s="32"/>
      <c r="I246" s="32"/>
      <c r="J246" s="34"/>
    </row>
    <row r="247" spans="1:10" ht="12.75">
      <c r="A247" s="2"/>
      <c r="B247" s="32"/>
      <c r="C247" s="32"/>
      <c r="D247" s="32"/>
      <c r="E247" s="32"/>
      <c r="F247" s="32"/>
      <c r="G247" s="32"/>
      <c r="H247" s="32"/>
      <c r="I247" s="32"/>
      <c r="J247" s="34"/>
    </row>
    <row r="248" spans="1:10" ht="12.75">
      <c r="A248" s="2"/>
      <c r="B248" s="32"/>
      <c r="C248" s="32"/>
      <c r="D248" s="32"/>
      <c r="E248" s="32"/>
      <c r="F248" s="32"/>
      <c r="G248" s="32"/>
      <c r="H248" s="32"/>
      <c r="I248" s="32"/>
      <c r="J248" s="34"/>
    </row>
    <row r="249" spans="1:10" ht="12.75">
      <c r="A249" s="2"/>
      <c r="B249" s="32"/>
      <c r="C249" s="32"/>
      <c r="D249" s="32"/>
      <c r="E249" s="32"/>
      <c r="F249" s="32"/>
      <c r="G249" s="32"/>
      <c r="H249" s="32"/>
      <c r="I249" s="32"/>
      <c r="J249" s="34"/>
    </row>
    <row r="250" spans="1:10" ht="12.75">
      <c r="A250" s="2"/>
      <c r="B250" s="32"/>
      <c r="C250" s="32"/>
      <c r="D250" s="32"/>
      <c r="E250" s="32"/>
      <c r="F250" s="32"/>
      <c r="G250" s="32"/>
      <c r="H250" s="32"/>
      <c r="I250" s="32"/>
      <c r="J250" s="34"/>
    </row>
    <row r="251" spans="1:10" ht="12.75">
      <c r="A251" s="2"/>
      <c r="B251" s="32"/>
      <c r="C251" s="32"/>
      <c r="D251" s="32"/>
      <c r="E251" s="32"/>
      <c r="F251" s="32"/>
      <c r="G251" s="32"/>
      <c r="H251" s="32"/>
      <c r="I251" s="32"/>
      <c r="J251" s="34"/>
    </row>
    <row r="252" spans="1:10" ht="12.75">
      <c r="A252" s="2"/>
      <c r="B252" s="32"/>
      <c r="C252" s="32"/>
      <c r="D252" s="32"/>
      <c r="E252" s="32"/>
      <c r="F252" s="32"/>
      <c r="G252" s="32"/>
      <c r="H252" s="32"/>
      <c r="I252" s="32"/>
      <c r="J252" s="34"/>
    </row>
    <row r="253" spans="1:10" ht="12.75">
      <c r="A253" s="2"/>
      <c r="B253" s="32"/>
      <c r="C253" s="32"/>
      <c r="D253" s="32"/>
      <c r="E253" s="32"/>
      <c r="F253" s="32"/>
      <c r="G253" s="32"/>
      <c r="H253" s="32"/>
      <c r="I253" s="32"/>
      <c r="J253" s="34"/>
    </row>
    <row r="254" spans="1:10" ht="12.75">
      <c r="A254" s="2"/>
      <c r="B254" s="32"/>
      <c r="C254" s="32"/>
      <c r="D254" s="32"/>
      <c r="E254" s="32"/>
      <c r="F254" s="32"/>
      <c r="G254" s="32"/>
      <c r="H254" s="32"/>
      <c r="I254" s="32"/>
      <c r="J254" s="34"/>
    </row>
    <row r="255" spans="1:10" ht="12.75">
      <c r="A255" s="2"/>
      <c r="B255" s="32"/>
      <c r="C255" s="32"/>
      <c r="D255" s="32"/>
      <c r="E255" s="32"/>
      <c r="F255" s="32"/>
      <c r="G255" s="32"/>
      <c r="H255" s="32"/>
      <c r="I255" s="32"/>
      <c r="J255" s="34"/>
    </row>
    <row r="256" spans="1:10" ht="12.75">
      <c r="A256" s="2"/>
      <c r="B256" s="32"/>
      <c r="C256" s="32"/>
      <c r="D256" s="32"/>
      <c r="E256" s="32"/>
      <c r="F256" s="32"/>
      <c r="G256" s="32"/>
      <c r="H256" s="32"/>
      <c r="I256" s="32"/>
      <c r="J256" s="34"/>
    </row>
    <row r="257" spans="1:10" ht="12.75">
      <c r="A257" s="2"/>
      <c r="B257" s="32"/>
      <c r="C257" s="32"/>
      <c r="D257" s="32"/>
      <c r="E257" s="32"/>
      <c r="F257" s="32"/>
      <c r="G257" s="32"/>
      <c r="H257" s="32"/>
      <c r="I257" s="32"/>
      <c r="J257" s="34"/>
    </row>
    <row r="258" spans="1:10" ht="12.75">
      <c r="A258" s="2"/>
      <c r="B258" s="32"/>
      <c r="C258" s="32"/>
      <c r="D258" s="32"/>
      <c r="E258" s="32"/>
      <c r="F258" s="32"/>
      <c r="G258" s="32"/>
      <c r="H258" s="32"/>
      <c r="I258" s="32"/>
      <c r="J258" s="34"/>
    </row>
    <row r="259" spans="1:10" ht="12.75">
      <c r="A259" s="2"/>
      <c r="B259" s="32"/>
      <c r="C259" s="32"/>
      <c r="D259" s="32"/>
      <c r="E259" s="32"/>
      <c r="F259" s="32"/>
      <c r="G259" s="32"/>
      <c r="H259" s="32"/>
      <c r="I259" s="32"/>
      <c r="J259" s="34"/>
    </row>
    <row r="260" spans="1:10" ht="12.75">
      <c r="A260" s="2"/>
      <c r="B260" s="32"/>
      <c r="C260" s="32"/>
      <c r="D260" s="32"/>
      <c r="E260" s="32"/>
      <c r="F260" s="32"/>
      <c r="G260" s="32"/>
      <c r="H260" s="32"/>
      <c r="I260" s="32"/>
      <c r="J260" s="34"/>
    </row>
    <row r="261" spans="1:10" ht="12.75">
      <c r="A261" s="2"/>
      <c r="B261" s="32"/>
      <c r="C261" s="32"/>
      <c r="D261" s="32"/>
      <c r="E261" s="32"/>
      <c r="F261" s="32"/>
      <c r="G261" s="32"/>
      <c r="H261" s="32"/>
      <c r="I261" s="32"/>
      <c r="J261" s="34"/>
    </row>
    <row r="262" spans="1:10" ht="12.75">
      <c r="A262" s="2"/>
      <c r="B262" s="32"/>
      <c r="C262" s="32"/>
      <c r="D262" s="32"/>
      <c r="E262" s="32"/>
      <c r="F262" s="32"/>
      <c r="G262" s="32"/>
      <c r="H262" s="32"/>
      <c r="I262" s="32"/>
      <c r="J262" s="34"/>
    </row>
    <row r="263" spans="1:10" ht="12.75">
      <c r="A263" s="2"/>
      <c r="B263" s="32"/>
      <c r="C263" s="32"/>
      <c r="D263" s="32"/>
      <c r="E263" s="32"/>
      <c r="F263" s="32"/>
      <c r="G263" s="32"/>
      <c r="H263" s="32"/>
      <c r="I263" s="32"/>
      <c r="J263" s="34"/>
    </row>
    <row r="264" spans="1:10" ht="12.75">
      <c r="A264" s="2"/>
      <c r="B264" s="32"/>
      <c r="C264" s="32"/>
      <c r="D264" s="32"/>
      <c r="E264" s="32"/>
      <c r="F264" s="32"/>
      <c r="G264" s="32"/>
      <c r="H264" s="32"/>
      <c r="I264" s="32"/>
      <c r="J264" s="34"/>
    </row>
    <row r="265" spans="1:10" ht="12.75">
      <c r="A265" s="2"/>
      <c r="B265" s="32"/>
      <c r="C265" s="32"/>
      <c r="D265" s="32"/>
      <c r="E265" s="32"/>
      <c r="F265" s="32"/>
      <c r="G265" s="32"/>
      <c r="H265" s="32"/>
      <c r="I265" s="32"/>
      <c r="J265" s="34"/>
    </row>
    <row r="266" spans="1:10" ht="12.75">
      <c r="A266" s="2"/>
      <c r="B266" s="32"/>
      <c r="C266" s="32"/>
      <c r="D266" s="32"/>
      <c r="E266" s="32"/>
      <c r="F266" s="32"/>
      <c r="G266" s="32"/>
      <c r="H266" s="32"/>
      <c r="I266" s="32"/>
      <c r="J266" s="34"/>
    </row>
    <row r="267" spans="1:10" ht="12.75">
      <c r="A267" s="2"/>
      <c r="B267" s="32"/>
      <c r="C267" s="32"/>
      <c r="D267" s="32"/>
      <c r="E267" s="32"/>
      <c r="F267" s="32"/>
      <c r="G267" s="32"/>
      <c r="H267" s="32"/>
      <c r="I267" s="32"/>
      <c r="J267" s="34"/>
    </row>
    <row r="268" spans="1:10" ht="12.75">
      <c r="A268" s="2"/>
      <c r="B268" s="32"/>
      <c r="C268" s="32"/>
      <c r="D268" s="32"/>
      <c r="E268" s="32"/>
      <c r="F268" s="32"/>
      <c r="G268" s="32"/>
      <c r="H268" s="32"/>
      <c r="I268" s="32"/>
      <c r="J268" s="34"/>
    </row>
    <row r="269" spans="1:10" ht="12.75">
      <c r="A269" s="2"/>
      <c r="B269" s="32"/>
      <c r="C269" s="32"/>
      <c r="D269" s="32"/>
      <c r="E269" s="32"/>
      <c r="F269" s="32"/>
      <c r="G269" s="32"/>
      <c r="H269" s="32"/>
      <c r="I269" s="32"/>
      <c r="J269" s="34"/>
    </row>
    <row r="270" spans="1:10" ht="12.75">
      <c r="A270" s="2"/>
      <c r="B270" s="32"/>
      <c r="C270" s="32"/>
      <c r="D270" s="32"/>
      <c r="E270" s="32"/>
      <c r="F270" s="32"/>
      <c r="G270" s="32"/>
      <c r="H270" s="32"/>
      <c r="I270" s="32"/>
      <c r="J270" s="34"/>
    </row>
    <row r="271" spans="1:10" ht="12.75">
      <c r="A271" s="2"/>
      <c r="B271" s="32"/>
      <c r="C271" s="32"/>
      <c r="D271" s="32"/>
      <c r="E271" s="32"/>
      <c r="F271" s="32"/>
      <c r="G271" s="32"/>
      <c r="H271" s="32"/>
      <c r="I271" s="32"/>
      <c r="J271" s="34"/>
    </row>
    <row r="272" spans="1:10" ht="12.75">
      <c r="A272" s="2"/>
      <c r="B272" s="32"/>
      <c r="C272" s="32"/>
      <c r="D272" s="32"/>
      <c r="E272" s="32"/>
      <c r="F272" s="32"/>
      <c r="G272" s="32"/>
      <c r="H272" s="32"/>
      <c r="I272" s="32"/>
      <c r="J272" s="34"/>
    </row>
    <row r="273" spans="1:10" ht="12.75">
      <c r="A273" s="2"/>
      <c r="B273" s="32"/>
      <c r="C273" s="32"/>
      <c r="D273" s="32"/>
      <c r="E273" s="32"/>
      <c r="F273" s="32"/>
      <c r="G273" s="32"/>
      <c r="H273" s="32"/>
      <c r="I273" s="32"/>
      <c r="J273" s="34"/>
    </row>
    <row r="274" spans="1:10" ht="12.75">
      <c r="A274" s="2"/>
      <c r="B274" s="32"/>
      <c r="C274" s="32"/>
      <c r="D274" s="32"/>
      <c r="E274" s="32"/>
      <c r="F274" s="32"/>
      <c r="G274" s="32"/>
      <c r="H274" s="32"/>
      <c r="I274" s="32"/>
      <c r="J274" s="34"/>
    </row>
    <row r="275" spans="1:10" ht="12.75">
      <c r="A275" s="2"/>
      <c r="B275" s="32"/>
      <c r="C275" s="32"/>
      <c r="D275" s="32"/>
      <c r="E275" s="32"/>
      <c r="F275" s="32"/>
      <c r="G275" s="32"/>
      <c r="H275" s="32"/>
      <c r="I275" s="32"/>
      <c r="J275" s="34"/>
    </row>
    <row r="276" spans="1:10" ht="12.75">
      <c r="A276" s="2"/>
      <c r="B276" s="32"/>
      <c r="C276" s="32"/>
      <c r="D276" s="32"/>
      <c r="E276" s="32"/>
      <c r="F276" s="32"/>
      <c r="G276" s="32"/>
      <c r="H276" s="32"/>
      <c r="I276" s="32"/>
      <c r="J276" s="34"/>
    </row>
    <row r="277" spans="1:10" ht="12.75">
      <c r="A277" s="2"/>
      <c r="B277" s="32"/>
      <c r="C277" s="32"/>
      <c r="D277" s="32"/>
      <c r="E277" s="32"/>
      <c r="F277" s="32"/>
      <c r="G277" s="32"/>
      <c r="H277" s="32"/>
      <c r="I277" s="32"/>
      <c r="J277" s="34"/>
    </row>
    <row r="278" spans="1:10" ht="12.75">
      <c r="A278" s="2"/>
      <c r="B278" s="32"/>
      <c r="C278" s="32"/>
      <c r="D278" s="32"/>
      <c r="E278" s="32"/>
      <c r="F278" s="32"/>
      <c r="G278" s="32"/>
      <c r="H278" s="32"/>
      <c r="I278" s="32"/>
      <c r="J278" s="34"/>
    </row>
    <row r="279" spans="1:10" ht="12.75">
      <c r="A279" s="2"/>
      <c r="B279" s="32"/>
      <c r="C279" s="32"/>
      <c r="D279" s="32"/>
      <c r="E279" s="32"/>
      <c r="F279" s="32"/>
      <c r="G279" s="32"/>
      <c r="H279" s="32"/>
      <c r="I279" s="32"/>
      <c r="J279" s="34"/>
    </row>
    <row r="280" spans="1:10" ht="12.75">
      <c r="A280" s="2"/>
      <c r="B280" s="32"/>
      <c r="C280" s="32"/>
      <c r="D280" s="32"/>
      <c r="E280" s="32"/>
      <c r="F280" s="32"/>
      <c r="G280" s="32"/>
      <c r="H280" s="32"/>
      <c r="I280" s="32"/>
      <c r="J280" s="34"/>
    </row>
    <row r="281" spans="1:10" ht="12.75">
      <c r="A281" s="2"/>
      <c r="B281" s="32"/>
      <c r="C281" s="32"/>
      <c r="D281" s="32"/>
      <c r="E281" s="32"/>
      <c r="F281" s="32"/>
      <c r="G281" s="32"/>
      <c r="H281" s="32"/>
      <c r="I281" s="32"/>
      <c r="J281" s="34"/>
    </row>
    <row r="282" spans="1:10" ht="12.75">
      <c r="A282" s="2"/>
      <c r="B282" s="32"/>
      <c r="C282" s="32"/>
      <c r="D282" s="32"/>
      <c r="E282" s="32"/>
      <c r="F282" s="32"/>
      <c r="G282" s="32"/>
      <c r="H282" s="32"/>
      <c r="I282" s="32"/>
      <c r="J282" s="34"/>
    </row>
    <row r="283" spans="1:10" ht="12.75">
      <c r="A283" s="2"/>
      <c r="B283" s="32"/>
      <c r="C283" s="32"/>
      <c r="D283" s="32"/>
      <c r="E283" s="32"/>
      <c r="F283" s="32"/>
      <c r="G283" s="32"/>
      <c r="H283" s="32"/>
      <c r="I283" s="32"/>
      <c r="J283" s="34"/>
    </row>
    <row r="284" spans="1:10" ht="12.75">
      <c r="A284" s="2"/>
      <c r="B284" s="32"/>
      <c r="C284" s="32"/>
      <c r="D284" s="32"/>
      <c r="E284" s="32"/>
      <c r="F284" s="32"/>
      <c r="G284" s="32"/>
      <c r="H284" s="32"/>
      <c r="I284" s="32"/>
      <c r="J284" s="34"/>
    </row>
    <row r="285" spans="1:10" ht="12.75">
      <c r="A285" s="2"/>
      <c r="B285" s="32"/>
      <c r="C285" s="32"/>
      <c r="D285" s="32"/>
      <c r="E285" s="32"/>
      <c r="F285" s="32"/>
      <c r="G285" s="32"/>
      <c r="H285" s="32"/>
      <c r="I285" s="32"/>
      <c r="J285" s="34"/>
    </row>
    <row r="286" spans="1:10" ht="12.75">
      <c r="A286" s="2"/>
      <c r="B286" s="32"/>
      <c r="C286" s="32"/>
      <c r="D286" s="32"/>
      <c r="E286" s="32"/>
      <c r="F286" s="32"/>
      <c r="G286" s="32"/>
      <c r="H286" s="32"/>
      <c r="I286" s="32"/>
      <c r="J286" s="34"/>
    </row>
    <row r="287" spans="1:10" ht="12.75">
      <c r="A287" s="2"/>
      <c r="B287" s="32"/>
      <c r="C287" s="32"/>
      <c r="D287" s="32"/>
      <c r="E287" s="32"/>
      <c r="F287" s="32"/>
      <c r="G287" s="32"/>
      <c r="H287" s="32"/>
      <c r="I287" s="32"/>
      <c r="J287" s="34"/>
    </row>
    <row r="288" spans="1:10" ht="12.75">
      <c r="A288" s="2"/>
      <c r="B288" s="32"/>
      <c r="C288" s="32"/>
      <c r="D288" s="32"/>
      <c r="E288" s="32"/>
      <c r="F288" s="32"/>
      <c r="G288" s="32"/>
      <c r="H288" s="32"/>
      <c r="I288" s="32"/>
      <c r="J288" s="34"/>
    </row>
    <row r="289" spans="1:10" ht="12.75">
      <c r="A289" s="2"/>
      <c r="B289" s="32"/>
      <c r="C289" s="32"/>
      <c r="D289" s="32"/>
      <c r="E289" s="32"/>
      <c r="F289" s="32"/>
      <c r="G289" s="32"/>
      <c r="H289" s="32"/>
      <c r="I289" s="32"/>
      <c r="J289" s="34"/>
    </row>
    <row r="290" spans="1:10" ht="12.75">
      <c r="A290" s="2"/>
      <c r="B290" s="32"/>
      <c r="C290" s="32"/>
      <c r="D290" s="32"/>
      <c r="E290" s="32"/>
      <c r="F290" s="32"/>
      <c r="G290" s="32"/>
      <c r="H290" s="32"/>
      <c r="I290" s="32"/>
      <c r="J290" s="34"/>
    </row>
    <row r="291" spans="1:10" ht="12.75">
      <c r="A291" s="2"/>
      <c r="B291" s="32"/>
      <c r="C291" s="32"/>
      <c r="D291" s="32"/>
      <c r="E291" s="32"/>
      <c r="F291" s="32"/>
      <c r="G291" s="32"/>
      <c r="H291" s="32"/>
      <c r="I291" s="32"/>
      <c r="J291" s="34"/>
    </row>
    <row r="292" spans="1:10" ht="12.75">
      <c r="A292" s="2"/>
      <c r="B292" s="32"/>
      <c r="C292" s="32"/>
      <c r="D292" s="32"/>
      <c r="E292" s="32"/>
      <c r="F292" s="32"/>
      <c r="G292" s="32"/>
      <c r="H292" s="32"/>
      <c r="I292" s="32"/>
      <c r="J292" s="34"/>
    </row>
    <row r="293" spans="1:10" ht="12.75">
      <c r="A293" s="2"/>
      <c r="B293" s="32"/>
      <c r="C293" s="32"/>
      <c r="D293" s="32"/>
      <c r="E293" s="32"/>
      <c r="F293" s="32"/>
      <c r="G293" s="32"/>
      <c r="H293" s="32"/>
      <c r="I293" s="32"/>
      <c r="J293" s="34"/>
    </row>
    <row r="294" spans="1:10" ht="12.75">
      <c r="A294" s="2"/>
      <c r="B294" s="32"/>
      <c r="C294" s="32"/>
      <c r="D294" s="32"/>
      <c r="E294" s="32"/>
      <c r="F294" s="32"/>
      <c r="G294" s="32"/>
      <c r="H294" s="32"/>
      <c r="I294" s="32"/>
      <c r="J294" s="34"/>
    </row>
    <row r="295" spans="1:10" ht="12.75">
      <c r="A295" s="2"/>
      <c r="B295" s="32"/>
      <c r="C295" s="32"/>
      <c r="D295" s="32"/>
      <c r="E295" s="32"/>
      <c r="F295" s="32"/>
      <c r="G295" s="32"/>
      <c r="H295" s="32"/>
      <c r="I295" s="32"/>
      <c r="J295" s="34"/>
    </row>
    <row r="296" spans="1:10" ht="12.75">
      <c r="A296" s="2"/>
      <c r="B296" s="32"/>
      <c r="C296" s="32"/>
      <c r="D296" s="32"/>
      <c r="E296" s="32"/>
      <c r="F296" s="32"/>
      <c r="G296" s="32"/>
      <c r="H296" s="32"/>
      <c r="I296" s="32"/>
      <c r="J296" s="34"/>
    </row>
    <row r="297" spans="1:10" ht="12.75">
      <c r="A297" s="2"/>
      <c r="B297" s="32"/>
      <c r="C297" s="32"/>
      <c r="D297" s="32"/>
      <c r="E297" s="32"/>
      <c r="F297" s="32"/>
      <c r="G297" s="32"/>
      <c r="H297" s="32"/>
      <c r="I297" s="32"/>
      <c r="J297" s="34"/>
    </row>
    <row r="298" spans="1:10" ht="12.75">
      <c r="A298" s="2"/>
      <c r="B298" s="32"/>
      <c r="C298" s="32"/>
      <c r="D298" s="32"/>
      <c r="E298" s="32"/>
      <c r="F298" s="32"/>
      <c r="G298" s="32"/>
      <c r="H298" s="32"/>
      <c r="I298" s="32"/>
      <c r="J298" s="34"/>
    </row>
    <row r="299" spans="1:10" ht="12.75">
      <c r="A299" s="2"/>
      <c r="B299" s="32"/>
      <c r="C299" s="32"/>
      <c r="D299" s="32"/>
      <c r="E299" s="32"/>
      <c r="F299" s="32"/>
      <c r="G299" s="32"/>
      <c r="H299" s="32"/>
      <c r="I299" s="32"/>
      <c r="J299" s="34"/>
    </row>
    <row r="300" spans="1:10" ht="12.75">
      <c r="A300" s="2"/>
      <c r="B300" s="32"/>
      <c r="C300" s="32"/>
      <c r="D300" s="32"/>
      <c r="E300" s="32"/>
      <c r="F300" s="32"/>
      <c r="G300" s="32"/>
      <c r="H300" s="32"/>
      <c r="I300" s="32"/>
      <c r="J300" s="34"/>
    </row>
    <row r="301" spans="1:10" ht="12.75">
      <c r="A301" s="2"/>
      <c r="B301" s="32"/>
      <c r="C301" s="32"/>
      <c r="D301" s="32"/>
      <c r="E301" s="32"/>
      <c r="F301" s="32"/>
      <c r="G301" s="32"/>
      <c r="H301" s="32"/>
      <c r="I301" s="32"/>
      <c r="J301" s="34"/>
    </row>
    <row r="302" spans="1:10" ht="12.75">
      <c r="A302" s="2"/>
      <c r="B302" s="32"/>
      <c r="C302" s="32"/>
      <c r="D302" s="32"/>
      <c r="E302" s="32"/>
      <c r="F302" s="32"/>
      <c r="G302" s="32"/>
      <c r="H302" s="32"/>
      <c r="I302" s="32"/>
      <c r="J302" s="34"/>
    </row>
    <row r="303" spans="1:10" ht="12.75">
      <c r="A303" s="2"/>
      <c r="B303" s="32"/>
      <c r="C303" s="32"/>
      <c r="D303" s="32"/>
      <c r="E303" s="32"/>
      <c r="F303" s="32"/>
      <c r="G303" s="32"/>
      <c r="H303" s="32"/>
      <c r="I303" s="32"/>
      <c r="J303" s="34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</sheetData>
  <sheetProtection/>
  <mergeCells count="42">
    <mergeCell ref="B111:J111"/>
    <mergeCell ref="B99:I99"/>
    <mergeCell ref="B101:I101"/>
    <mergeCell ref="B103:I103"/>
    <mergeCell ref="B105:I105"/>
    <mergeCell ref="B109:J109"/>
    <mergeCell ref="B110:J110"/>
    <mergeCell ref="B82:I82"/>
    <mergeCell ref="B84:J84"/>
    <mergeCell ref="C86:H86"/>
    <mergeCell ref="B89:H89"/>
    <mergeCell ref="B91:I91"/>
    <mergeCell ref="B97:H97"/>
    <mergeCell ref="B58:I58"/>
    <mergeCell ref="B60:J60"/>
    <mergeCell ref="C62:J62"/>
    <mergeCell ref="A64:A80"/>
    <mergeCell ref="B64:I64"/>
    <mergeCell ref="B80:I80"/>
    <mergeCell ref="B48:H48"/>
    <mergeCell ref="A50:A53"/>
    <mergeCell ref="B50:H50"/>
    <mergeCell ref="B53:H53"/>
    <mergeCell ref="B55:H55"/>
    <mergeCell ref="B56:H56"/>
    <mergeCell ref="A26:A48"/>
    <mergeCell ref="B26:H26"/>
    <mergeCell ref="B27:H27"/>
    <mergeCell ref="B32:H32"/>
    <mergeCell ref="B34:H34"/>
    <mergeCell ref="B41:H41"/>
    <mergeCell ref="B43:H43"/>
    <mergeCell ref="C45:F45"/>
    <mergeCell ref="C46:E46"/>
    <mergeCell ref="B47:H47"/>
    <mergeCell ref="B9:I9"/>
    <mergeCell ref="B11:J11"/>
    <mergeCell ref="C13:J13"/>
    <mergeCell ref="A15:A24"/>
    <mergeCell ref="B15:H15"/>
    <mergeCell ref="C23:H23"/>
    <mergeCell ref="B24:H24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2"/>
  <sheetViews>
    <sheetView view="pageBreakPreview" zoomScale="140" zoomScaleNormal="120" zoomScaleSheetLayoutView="140" zoomScalePageLayoutView="0" workbookViewId="0" topLeftCell="A1">
      <selection activeCell="A1" sqref="A1"/>
    </sheetView>
  </sheetViews>
  <sheetFormatPr defaultColWidth="9.140625" defaultRowHeight="12.75"/>
  <cols>
    <col min="1" max="1" width="2.421875" style="140" customWidth="1"/>
    <col min="2" max="2" width="13.140625" style="140" customWidth="1"/>
    <col min="3" max="3" width="28.7109375" style="140" customWidth="1"/>
    <col min="4" max="4" width="10.00390625" style="140" customWidth="1"/>
    <col min="5" max="5" width="6.7109375" style="140" customWidth="1"/>
    <col min="6" max="6" width="5.7109375" style="140" customWidth="1"/>
    <col min="7" max="7" width="10.140625" style="140" customWidth="1"/>
    <col min="8" max="8" width="6.8515625" style="140" customWidth="1"/>
    <col min="9" max="9" width="13.140625" style="140" customWidth="1"/>
    <col min="10" max="10" width="12.7109375" style="140" customWidth="1"/>
    <col min="11" max="11" width="2.421875" style="142" customWidth="1"/>
  </cols>
  <sheetData>
    <row r="1" spans="1:10" ht="13.5" thickBot="1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2.75">
      <c r="A2" s="2"/>
      <c r="B2" s="5" t="s">
        <v>0</v>
      </c>
      <c r="C2" s="6" t="s">
        <v>119</v>
      </c>
      <c r="D2" s="7"/>
      <c r="E2" s="7"/>
      <c r="F2" s="7"/>
      <c r="G2" s="7"/>
      <c r="H2" s="7"/>
      <c r="I2" s="8"/>
      <c r="J2" s="9"/>
    </row>
    <row r="3" spans="1:10" ht="13.5" thickBot="1">
      <c r="A3" s="2"/>
      <c r="B3" s="11" t="s">
        <v>1</v>
      </c>
      <c r="C3" s="143">
        <v>1</v>
      </c>
      <c r="D3" s="13"/>
      <c r="E3" s="13"/>
      <c r="F3" s="13"/>
      <c r="G3" s="13"/>
      <c r="H3" s="13"/>
      <c r="I3" s="14"/>
      <c r="J3" s="15"/>
    </row>
    <row r="4" spans="1:10" ht="13.5" thickBot="1">
      <c r="A4" s="2"/>
      <c r="B4" s="16"/>
      <c r="C4" s="16"/>
      <c r="D4" s="16"/>
      <c r="E4" s="16"/>
      <c r="F4" s="16"/>
      <c r="G4" s="16"/>
      <c r="H4" s="16"/>
      <c r="I4" s="16"/>
      <c r="J4" s="17"/>
    </row>
    <row r="5" spans="1:10" ht="13.5" thickBot="1">
      <c r="A5" s="2"/>
      <c r="B5" s="18"/>
      <c r="C5" s="19" t="s">
        <v>2</v>
      </c>
      <c r="D5" s="20"/>
      <c r="E5" s="20"/>
      <c r="F5" s="20"/>
      <c r="G5" s="20"/>
      <c r="H5" s="20"/>
      <c r="I5" s="21"/>
      <c r="J5" s="22" t="s">
        <v>3</v>
      </c>
    </row>
    <row r="6" spans="1:10" ht="12.75">
      <c r="A6" s="2"/>
      <c r="B6" s="24">
        <v>1</v>
      </c>
      <c r="C6" s="25" t="s">
        <v>4</v>
      </c>
      <c r="D6" s="26"/>
      <c r="E6" s="26"/>
      <c r="F6" s="26"/>
      <c r="G6" s="26"/>
      <c r="H6" s="26"/>
      <c r="I6" s="27"/>
      <c r="J6" s="28">
        <v>5653.38</v>
      </c>
    </row>
    <row r="7" spans="1:10" ht="13.5" thickBot="1">
      <c r="A7" s="2"/>
      <c r="B7" s="24">
        <v>2</v>
      </c>
      <c r="C7" s="25" t="s">
        <v>5</v>
      </c>
      <c r="D7" s="26"/>
      <c r="E7" s="144"/>
      <c r="F7" s="26"/>
      <c r="G7" s="26"/>
      <c r="H7" s="26"/>
      <c r="I7" s="27"/>
      <c r="J7" s="28">
        <v>825.6</v>
      </c>
    </row>
    <row r="8" spans="1:10" ht="13.5" thickBot="1">
      <c r="A8" s="2"/>
      <c r="B8" s="154" t="s">
        <v>6</v>
      </c>
      <c r="C8" s="154"/>
      <c r="D8" s="154"/>
      <c r="E8" s="154"/>
      <c r="F8" s="154"/>
      <c r="G8" s="154"/>
      <c r="H8" s="154"/>
      <c r="I8" s="154"/>
      <c r="J8" s="31">
        <f>TRUNC(SUM(J6:J7),2)</f>
        <v>6478.98</v>
      </c>
    </row>
    <row r="9" spans="1:10" ht="13.5" thickBot="1">
      <c r="A9" s="2"/>
      <c r="B9" s="32"/>
      <c r="C9" s="33"/>
      <c r="D9" s="33"/>
      <c r="E9" s="33"/>
      <c r="F9" s="33"/>
      <c r="G9" s="33"/>
      <c r="H9" s="33"/>
      <c r="I9" s="32"/>
      <c r="J9" s="34"/>
    </row>
    <row r="10" spans="1:10" ht="13.5" thickBot="1">
      <c r="A10" s="2"/>
      <c r="B10" s="155" t="s">
        <v>7</v>
      </c>
      <c r="C10" s="155"/>
      <c r="D10" s="155"/>
      <c r="E10" s="155"/>
      <c r="F10" s="155"/>
      <c r="G10" s="155"/>
      <c r="H10" s="155"/>
      <c r="I10" s="155"/>
      <c r="J10" s="155"/>
    </row>
    <row r="11" spans="1:10" ht="13.5" thickBot="1">
      <c r="A11" s="2"/>
      <c r="B11" s="3"/>
      <c r="C11" s="32"/>
      <c r="D11" s="32"/>
      <c r="E11" s="32"/>
      <c r="F11" s="32"/>
      <c r="G11" s="32"/>
      <c r="H11" s="32"/>
      <c r="I11" s="32"/>
      <c r="J11" s="34"/>
    </row>
    <row r="12" spans="1:10" ht="13.5" thickBot="1">
      <c r="A12" s="2"/>
      <c r="B12" s="18"/>
      <c r="C12" s="156" t="s">
        <v>127</v>
      </c>
      <c r="D12" s="156"/>
      <c r="E12" s="156"/>
      <c r="F12" s="156"/>
      <c r="G12" s="156"/>
      <c r="H12" s="156"/>
      <c r="I12" s="156"/>
      <c r="J12" s="156"/>
    </row>
    <row r="13" spans="1:10" ht="13.5" thickBot="1">
      <c r="A13" s="2"/>
      <c r="B13" s="20"/>
      <c r="C13" s="35"/>
      <c r="D13" s="36"/>
      <c r="E13" s="36"/>
      <c r="F13" s="36"/>
      <c r="G13" s="36"/>
      <c r="H13" s="36"/>
      <c r="I13" s="37"/>
      <c r="J13" s="38"/>
    </row>
    <row r="14" spans="1:10" ht="13.5" thickBot="1">
      <c r="A14" s="157"/>
      <c r="B14" s="154" t="s">
        <v>8</v>
      </c>
      <c r="C14" s="154"/>
      <c r="D14" s="154"/>
      <c r="E14" s="154"/>
      <c r="F14" s="154"/>
      <c r="G14" s="154"/>
      <c r="H14" s="154"/>
      <c r="I14" s="39" t="s">
        <v>9</v>
      </c>
      <c r="J14" s="22" t="s">
        <v>3</v>
      </c>
    </row>
    <row r="15" spans="1:10" ht="12.75">
      <c r="A15" s="157"/>
      <c r="B15" s="40" t="s">
        <v>10</v>
      </c>
      <c r="C15" s="41" t="s">
        <v>11</v>
      </c>
      <c r="D15" s="26"/>
      <c r="E15" s="26"/>
      <c r="F15" s="26"/>
      <c r="G15" s="26"/>
      <c r="H15" s="42"/>
      <c r="I15" s="43">
        <v>0.2</v>
      </c>
      <c r="J15" s="44">
        <f aca="true" t="shared" si="0" ref="J15:J22">TRUNC(I15*$J$8,2)</f>
        <v>1295.79</v>
      </c>
    </row>
    <row r="16" spans="1:10" ht="12.75">
      <c r="A16" s="157"/>
      <c r="B16" s="46" t="s">
        <v>12</v>
      </c>
      <c r="C16" s="47" t="s">
        <v>13</v>
      </c>
      <c r="D16" s="48"/>
      <c r="E16" s="48"/>
      <c r="F16" s="48"/>
      <c r="G16" s="48"/>
      <c r="H16" s="49"/>
      <c r="I16" s="50">
        <v>0.015</v>
      </c>
      <c r="J16" s="44">
        <f t="shared" si="0"/>
        <v>97.18</v>
      </c>
    </row>
    <row r="17" spans="1:10" ht="12.75">
      <c r="A17" s="157"/>
      <c r="B17" s="46" t="s">
        <v>14</v>
      </c>
      <c r="C17" s="47" t="s">
        <v>15</v>
      </c>
      <c r="D17" s="48"/>
      <c r="E17" s="48"/>
      <c r="F17" s="48"/>
      <c r="G17" s="48"/>
      <c r="H17" s="49"/>
      <c r="I17" s="50">
        <v>0.01</v>
      </c>
      <c r="J17" s="44">
        <f t="shared" si="0"/>
        <v>64.78</v>
      </c>
    </row>
    <row r="18" spans="1:10" ht="12.75">
      <c r="A18" s="157"/>
      <c r="B18" s="46" t="s">
        <v>16</v>
      </c>
      <c r="C18" s="47" t="s">
        <v>17</v>
      </c>
      <c r="D18" s="48"/>
      <c r="E18" s="48"/>
      <c r="F18" s="48"/>
      <c r="G18" s="48"/>
      <c r="H18" s="49"/>
      <c r="I18" s="50">
        <v>0.006</v>
      </c>
      <c r="J18" s="44">
        <f t="shared" si="0"/>
        <v>38.87</v>
      </c>
    </row>
    <row r="19" spans="1:10" ht="12.75">
      <c r="A19" s="157"/>
      <c r="B19" s="46" t="s">
        <v>18</v>
      </c>
      <c r="C19" s="47" t="s">
        <v>19</v>
      </c>
      <c r="D19" s="48"/>
      <c r="E19" s="48"/>
      <c r="F19" s="48"/>
      <c r="G19" s="48"/>
      <c r="H19" s="49"/>
      <c r="I19" s="50">
        <v>0.002</v>
      </c>
      <c r="J19" s="44">
        <f t="shared" si="0"/>
        <v>12.95</v>
      </c>
    </row>
    <row r="20" spans="1:10" ht="12.75">
      <c r="A20" s="157"/>
      <c r="B20" s="46" t="s">
        <v>20</v>
      </c>
      <c r="C20" s="47" t="s">
        <v>21</v>
      </c>
      <c r="D20" s="48"/>
      <c r="E20" s="48"/>
      <c r="F20" s="48"/>
      <c r="G20" s="48"/>
      <c r="H20" s="49"/>
      <c r="I20" s="50">
        <v>0.025</v>
      </c>
      <c r="J20" s="44">
        <f t="shared" si="0"/>
        <v>161.97</v>
      </c>
    </row>
    <row r="21" spans="1:10" ht="12.75">
      <c r="A21" s="157"/>
      <c r="B21" s="46" t="s">
        <v>22</v>
      </c>
      <c r="C21" s="47" t="s">
        <v>23</v>
      </c>
      <c r="D21" s="48"/>
      <c r="E21" s="48"/>
      <c r="F21" s="48"/>
      <c r="G21" s="48"/>
      <c r="H21" s="49"/>
      <c r="I21" s="50">
        <v>0.08</v>
      </c>
      <c r="J21" s="44">
        <f t="shared" si="0"/>
        <v>518.31</v>
      </c>
    </row>
    <row r="22" spans="1:10" ht="13.5" thickBot="1">
      <c r="A22" s="157"/>
      <c r="B22" s="51" t="s">
        <v>24</v>
      </c>
      <c r="C22" s="158" t="s">
        <v>25</v>
      </c>
      <c r="D22" s="158"/>
      <c r="E22" s="158"/>
      <c r="F22" s="158"/>
      <c r="G22" s="158"/>
      <c r="H22" s="158"/>
      <c r="I22" s="52">
        <v>0.03</v>
      </c>
      <c r="J22" s="53">
        <f t="shared" si="0"/>
        <v>194.36</v>
      </c>
    </row>
    <row r="23" spans="1:10" ht="13.5" thickBot="1">
      <c r="A23" s="157"/>
      <c r="B23" s="154" t="s">
        <v>26</v>
      </c>
      <c r="C23" s="154"/>
      <c r="D23" s="154"/>
      <c r="E23" s="154"/>
      <c r="F23" s="154"/>
      <c r="G23" s="154"/>
      <c r="H23" s="154"/>
      <c r="I23" s="54">
        <f>SUM(I15:I22)</f>
        <v>0.3680000000000001</v>
      </c>
      <c r="J23" s="55">
        <f>TRUNC(SUM(J15:J22),2)</f>
        <v>2384.21</v>
      </c>
    </row>
    <row r="24" spans="1:10" ht="13.5" thickBot="1">
      <c r="A24" s="2"/>
      <c r="B24" s="56"/>
      <c r="C24" s="57"/>
      <c r="D24" s="57"/>
      <c r="E24" s="57"/>
      <c r="F24" s="57"/>
      <c r="G24" s="57"/>
      <c r="H24" s="57"/>
      <c r="I24" s="58"/>
      <c r="J24" s="38"/>
    </row>
    <row r="25" spans="1:10" ht="13.5" thickBot="1">
      <c r="A25" s="163"/>
      <c r="B25" s="154" t="s">
        <v>27</v>
      </c>
      <c r="C25" s="154"/>
      <c r="D25" s="154"/>
      <c r="E25" s="154"/>
      <c r="F25" s="154"/>
      <c r="G25" s="154"/>
      <c r="H25" s="154"/>
      <c r="I25" s="39" t="s">
        <v>9</v>
      </c>
      <c r="J25" s="22" t="s">
        <v>3</v>
      </c>
    </row>
    <row r="26" spans="1:10" ht="13.5" thickBot="1">
      <c r="A26" s="163"/>
      <c r="B26" s="159" t="s">
        <v>28</v>
      </c>
      <c r="C26" s="159"/>
      <c r="D26" s="159"/>
      <c r="E26" s="159"/>
      <c r="F26" s="159"/>
      <c r="G26" s="159"/>
      <c r="H26" s="159"/>
      <c r="I26" s="60"/>
      <c r="J26" s="61"/>
    </row>
    <row r="27" spans="1:10" ht="12.75">
      <c r="A27" s="163"/>
      <c r="B27" s="62" t="s">
        <v>29</v>
      </c>
      <c r="C27" s="63" t="s">
        <v>128</v>
      </c>
      <c r="D27" s="64"/>
      <c r="E27" s="64"/>
      <c r="F27" s="64"/>
      <c r="G27" s="64"/>
      <c r="H27" s="65"/>
      <c r="I27" s="66">
        <v>0.0833</v>
      </c>
      <c r="J27" s="67">
        <f>TRUNC(I27*$J$8,2)</f>
        <v>539.69</v>
      </c>
    </row>
    <row r="28" spans="1:10" ht="12.75">
      <c r="A28" s="163"/>
      <c r="B28" s="62" t="s">
        <v>30</v>
      </c>
      <c r="C28" s="47" t="s">
        <v>31</v>
      </c>
      <c r="D28" s="48"/>
      <c r="E28" s="48"/>
      <c r="F28" s="48"/>
      <c r="G28" s="48"/>
      <c r="H28" s="49"/>
      <c r="I28" s="68">
        <f>TRUNC((1/11+(1/3)/11),3)</f>
        <v>0.121</v>
      </c>
      <c r="J28" s="67">
        <f>TRUNC(I28*$J$8,2)</f>
        <v>783.95</v>
      </c>
    </row>
    <row r="29" spans="1:10" ht="12.75">
      <c r="A29" s="163"/>
      <c r="B29" s="62" t="s">
        <v>32</v>
      </c>
      <c r="C29" s="47" t="s">
        <v>33</v>
      </c>
      <c r="D29" s="48"/>
      <c r="E29" s="48"/>
      <c r="F29" s="48"/>
      <c r="G29" s="48"/>
      <c r="H29" s="49"/>
      <c r="I29" s="68">
        <v>0.0782</v>
      </c>
      <c r="J29" s="67">
        <f>TRUNC(I29*$J$8,2)</f>
        <v>506.65</v>
      </c>
    </row>
    <row r="30" spans="1:10" ht="13.5" thickBot="1">
      <c r="A30" s="163"/>
      <c r="B30" s="69" t="s">
        <v>34</v>
      </c>
      <c r="C30" s="70" t="s">
        <v>35</v>
      </c>
      <c r="D30" s="71"/>
      <c r="E30" s="71"/>
      <c r="F30" s="71"/>
      <c r="G30" s="71"/>
      <c r="H30" s="72"/>
      <c r="I30" s="73">
        <v>0.04</v>
      </c>
      <c r="J30" s="74">
        <f>TRUNC(I30*$J$8,2)</f>
        <v>259.15</v>
      </c>
    </row>
    <row r="31" spans="1:10" ht="13.5" thickBot="1">
      <c r="A31" s="163"/>
      <c r="B31" s="164" t="s">
        <v>36</v>
      </c>
      <c r="C31" s="164"/>
      <c r="D31" s="164"/>
      <c r="E31" s="164"/>
      <c r="F31" s="164"/>
      <c r="G31" s="164"/>
      <c r="H31" s="164"/>
      <c r="I31" s="75">
        <f>SUM(I27:I30)</f>
        <v>0.32249999999999995</v>
      </c>
      <c r="J31" s="55">
        <f>TRUNC(SUM(J27:J30),2)</f>
        <v>2089.44</v>
      </c>
    </row>
    <row r="32" spans="1:10" ht="13.5" thickBot="1">
      <c r="A32" s="163"/>
      <c r="B32" s="20"/>
      <c r="C32" s="20"/>
      <c r="D32" s="20"/>
      <c r="E32" s="20"/>
      <c r="F32" s="20"/>
      <c r="G32" s="20"/>
      <c r="H32" s="20"/>
      <c r="I32" s="75"/>
      <c r="J32" s="76"/>
    </row>
    <row r="33" spans="1:10" ht="13.5" thickBot="1">
      <c r="A33" s="163"/>
      <c r="B33" s="159" t="s">
        <v>37</v>
      </c>
      <c r="C33" s="159"/>
      <c r="D33" s="159"/>
      <c r="E33" s="159"/>
      <c r="F33" s="159"/>
      <c r="G33" s="159"/>
      <c r="H33" s="159"/>
      <c r="I33" s="60"/>
      <c r="J33" s="61"/>
    </row>
    <row r="34" spans="1:10" ht="12.75">
      <c r="A34" s="163"/>
      <c r="B34" s="77" t="s">
        <v>38</v>
      </c>
      <c r="C34" s="63" t="s">
        <v>129</v>
      </c>
      <c r="D34" s="64"/>
      <c r="E34" s="64"/>
      <c r="F34" s="64"/>
      <c r="G34" s="64"/>
      <c r="H34" s="65"/>
      <c r="I34" s="78">
        <f>(((5/30)/12))</f>
        <v>0.013888888888888888</v>
      </c>
      <c r="J34" s="79">
        <f>I34*$J$8</f>
        <v>89.98583333333332</v>
      </c>
    </row>
    <row r="35" spans="1:10" ht="12.75">
      <c r="A35" s="163"/>
      <c r="B35" s="80" t="s">
        <v>39</v>
      </c>
      <c r="C35" s="81" t="s">
        <v>130</v>
      </c>
      <c r="D35" s="82"/>
      <c r="E35" s="82"/>
      <c r="F35" s="82"/>
      <c r="G35" s="82"/>
      <c r="H35" s="83"/>
      <c r="I35" s="78">
        <v>0</v>
      </c>
      <c r="J35" s="79">
        <f>I35*$J$8</f>
        <v>0</v>
      </c>
    </row>
    <row r="36" spans="1:10" ht="12.75">
      <c r="A36" s="163"/>
      <c r="B36" s="80" t="s">
        <v>40</v>
      </c>
      <c r="C36" s="81" t="s">
        <v>131</v>
      </c>
      <c r="D36" s="82"/>
      <c r="E36" s="82"/>
      <c r="F36" s="82"/>
      <c r="G36" s="82"/>
      <c r="H36" s="83"/>
      <c r="I36" s="78">
        <f>(((5/30)/12)*0.015)</f>
        <v>0.00020833333333333332</v>
      </c>
      <c r="J36" s="79">
        <f>I36*$J$8</f>
        <v>1.3497875</v>
      </c>
    </row>
    <row r="37" spans="1:10" ht="12.75">
      <c r="A37" s="163"/>
      <c r="B37" s="77" t="s">
        <v>41</v>
      </c>
      <c r="C37" s="47" t="s">
        <v>132</v>
      </c>
      <c r="D37" s="48"/>
      <c r="E37" s="48"/>
      <c r="F37" s="48"/>
      <c r="G37" s="48"/>
      <c r="H37" s="49"/>
      <c r="I37" s="78">
        <f>((1/30)/12)</f>
        <v>0.002777777777777778</v>
      </c>
      <c r="J37" s="79">
        <f>I37*$J$8</f>
        <v>17.997166666666665</v>
      </c>
    </row>
    <row r="38" spans="1:10" ht="12.75">
      <c r="A38" s="163"/>
      <c r="B38" s="77" t="s">
        <v>42</v>
      </c>
      <c r="C38" s="47" t="s">
        <v>133</v>
      </c>
      <c r="D38" s="48"/>
      <c r="E38" s="48"/>
      <c r="F38" s="48"/>
      <c r="G38" s="48"/>
      <c r="H38" s="49"/>
      <c r="I38" s="84">
        <f>((((15/30)/12)*0.08))</f>
        <v>0.003333333333333333</v>
      </c>
      <c r="J38" s="79">
        <f>I38*$J$8</f>
        <v>21.5966</v>
      </c>
    </row>
    <row r="39" spans="1:10" ht="13.5" thickBot="1">
      <c r="A39" s="163"/>
      <c r="B39" s="85" t="s">
        <v>43</v>
      </c>
      <c r="C39" s="86" t="s">
        <v>134</v>
      </c>
      <c r="D39" s="87"/>
      <c r="E39" s="87"/>
      <c r="F39" s="87"/>
      <c r="G39" s="87"/>
      <c r="H39" s="88"/>
      <c r="I39" s="89">
        <v>0</v>
      </c>
      <c r="J39" s="74">
        <f>TRUNC(I39*$J$7,2)</f>
        <v>0</v>
      </c>
    </row>
    <row r="40" spans="1:10" ht="13.5" thickBot="1">
      <c r="A40" s="163"/>
      <c r="B40" s="160" t="s">
        <v>44</v>
      </c>
      <c r="C40" s="160"/>
      <c r="D40" s="160"/>
      <c r="E40" s="160"/>
      <c r="F40" s="160"/>
      <c r="G40" s="160"/>
      <c r="H40" s="160"/>
      <c r="I40" s="90">
        <f>SUM(I34:I38)</f>
        <v>0.02020833333333333</v>
      </c>
      <c r="J40" s="91">
        <f>TRUNC(SUM(J34:J38),2)</f>
        <v>130.92</v>
      </c>
    </row>
    <row r="41" spans="1:10" ht="13.5" thickBot="1">
      <c r="A41" s="163"/>
      <c r="B41" s="20"/>
      <c r="C41" s="20"/>
      <c r="D41" s="20"/>
      <c r="E41" s="20"/>
      <c r="F41" s="20"/>
      <c r="G41" s="20"/>
      <c r="H41" s="20"/>
      <c r="I41" s="75"/>
      <c r="J41" s="76"/>
    </row>
    <row r="42" spans="1:10" ht="13.5" thickBot="1">
      <c r="A42" s="163"/>
      <c r="B42" s="159" t="s">
        <v>45</v>
      </c>
      <c r="C42" s="159"/>
      <c r="D42" s="159"/>
      <c r="E42" s="159"/>
      <c r="F42" s="159"/>
      <c r="G42" s="159"/>
      <c r="H42" s="159"/>
      <c r="I42" s="75"/>
      <c r="J42" s="55"/>
    </row>
    <row r="43" spans="1:10" ht="12.75">
      <c r="A43" s="163"/>
      <c r="B43" s="92" t="s">
        <v>46</v>
      </c>
      <c r="C43" s="63" t="s">
        <v>135</v>
      </c>
      <c r="D43" s="64"/>
      <c r="E43" s="64"/>
      <c r="F43" s="64"/>
      <c r="G43" s="64"/>
      <c r="H43" s="65"/>
      <c r="I43" s="93">
        <f>(((7/30/12)))</f>
        <v>0.019444444444444445</v>
      </c>
      <c r="J43" s="67">
        <f>I43*$J$8</f>
        <v>125.98016666666666</v>
      </c>
    </row>
    <row r="44" spans="1:10" ht="12.75">
      <c r="A44" s="163"/>
      <c r="B44" s="77" t="s">
        <v>47</v>
      </c>
      <c r="C44" s="158" t="s">
        <v>136</v>
      </c>
      <c r="D44" s="158"/>
      <c r="E44" s="158"/>
      <c r="F44" s="158"/>
      <c r="G44" s="94"/>
      <c r="H44" s="95"/>
      <c r="I44" s="96">
        <v>0.0008</v>
      </c>
      <c r="J44" s="79">
        <f>I44*$J$8</f>
        <v>5.183184</v>
      </c>
    </row>
    <row r="45" spans="1:10" ht="13.5" thickBot="1">
      <c r="A45" s="163"/>
      <c r="B45" s="77" t="s">
        <v>48</v>
      </c>
      <c r="C45" s="161" t="s">
        <v>137</v>
      </c>
      <c r="D45" s="161"/>
      <c r="E45" s="161"/>
      <c r="F45" s="97"/>
      <c r="G45" s="97"/>
      <c r="H45" s="98"/>
      <c r="I45" s="96">
        <v>0.0008</v>
      </c>
      <c r="J45" s="79">
        <f>I45*$J$8</f>
        <v>5.183184</v>
      </c>
    </row>
    <row r="46" spans="1:10" ht="13.5" thickBot="1">
      <c r="A46" s="163"/>
      <c r="B46" s="160" t="s">
        <v>49</v>
      </c>
      <c r="C46" s="160"/>
      <c r="D46" s="160"/>
      <c r="E46" s="160"/>
      <c r="F46" s="160"/>
      <c r="G46" s="160"/>
      <c r="H46" s="160"/>
      <c r="I46" s="90">
        <f>SUM(I43:I45)</f>
        <v>0.021044444444444442</v>
      </c>
      <c r="J46" s="91">
        <f>TRUNC(SUM(J43:J45),2)</f>
        <v>136.34</v>
      </c>
    </row>
    <row r="47" spans="1:10" ht="13.5" thickBot="1">
      <c r="A47" s="163"/>
      <c r="B47" s="162" t="s">
        <v>50</v>
      </c>
      <c r="C47" s="162"/>
      <c r="D47" s="162"/>
      <c r="E47" s="162"/>
      <c r="F47" s="162"/>
      <c r="G47" s="162"/>
      <c r="H47" s="162"/>
      <c r="I47" s="99">
        <f>I31+I40+I46</f>
        <v>0.3637527777777777</v>
      </c>
      <c r="J47" s="100">
        <f>TRUNC(J31+J40+J46,2)</f>
        <v>2356.7</v>
      </c>
    </row>
    <row r="48" spans="1:10" ht="13.5" thickBot="1">
      <c r="A48" s="2"/>
      <c r="B48" s="101"/>
      <c r="C48" s="102"/>
      <c r="D48" s="102"/>
      <c r="E48" s="102"/>
      <c r="F48" s="102"/>
      <c r="G48" s="102"/>
      <c r="H48" s="102"/>
      <c r="I48" s="103"/>
      <c r="J48" s="104"/>
    </row>
    <row r="49" spans="1:10" ht="13.5" thickBot="1">
      <c r="A49" s="157"/>
      <c r="B49" s="154" t="s">
        <v>51</v>
      </c>
      <c r="C49" s="154"/>
      <c r="D49" s="154"/>
      <c r="E49" s="154"/>
      <c r="F49" s="154"/>
      <c r="G49" s="154"/>
      <c r="H49" s="154"/>
      <c r="I49" s="39" t="s">
        <v>9</v>
      </c>
      <c r="J49" s="22" t="s">
        <v>3</v>
      </c>
    </row>
    <row r="50" spans="1:10" ht="13.5" thickBot="1">
      <c r="A50" s="157"/>
      <c r="B50" s="105" t="s">
        <v>52</v>
      </c>
      <c r="C50" s="106" t="s">
        <v>53</v>
      </c>
      <c r="D50" s="106"/>
      <c r="E50" s="106"/>
      <c r="F50" s="106"/>
      <c r="G50" s="106"/>
      <c r="H50" s="106"/>
      <c r="I50" s="107">
        <v>0.0074</v>
      </c>
      <c r="J50" s="79">
        <f>TRUNC(I50*$J$8,2)</f>
        <v>47.94</v>
      </c>
    </row>
    <row r="51" spans="1:10" ht="13.5" thickBot="1">
      <c r="A51" s="157"/>
      <c r="B51" s="105" t="s">
        <v>54</v>
      </c>
      <c r="C51" s="106" t="s">
        <v>55</v>
      </c>
      <c r="D51" s="106"/>
      <c r="E51" s="106"/>
      <c r="F51" s="106"/>
      <c r="G51" s="106"/>
      <c r="H51" s="106"/>
      <c r="I51" s="107">
        <f>I$23*I46</f>
        <v>0.007744355555555557</v>
      </c>
      <c r="J51" s="79">
        <f>TRUNC(I51*$J$8,2)</f>
        <v>50.17</v>
      </c>
    </row>
    <row r="52" spans="1:10" ht="13.5" thickBot="1">
      <c r="A52" s="157"/>
      <c r="B52" s="154" t="s">
        <v>56</v>
      </c>
      <c r="C52" s="154"/>
      <c r="D52" s="154"/>
      <c r="E52" s="154"/>
      <c r="F52" s="154"/>
      <c r="G52" s="154"/>
      <c r="H52" s="154"/>
      <c r="I52" s="108">
        <f>SUM(I50:I51)</f>
        <v>0.015144355555555558</v>
      </c>
      <c r="J52" s="31">
        <f>TRUNC(SUM(J50:J51),2)</f>
        <v>98.11</v>
      </c>
    </row>
    <row r="53" spans="1:10" ht="13.5" thickBot="1">
      <c r="A53" s="2"/>
      <c r="B53" s="109"/>
      <c r="C53" s="110"/>
      <c r="D53" s="110"/>
      <c r="E53" s="110"/>
      <c r="F53" s="110"/>
      <c r="G53" s="110"/>
      <c r="H53" s="110"/>
      <c r="I53" s="32"/>
      <c r="J53" s="34"/>
    </row>
    <row r="54" spans="1:10" ht="13.5" thickBot="1">
      <c r="A54" s="2"/>
      <c r="B54" s="154"/>
      <c r="C54" s="154"/>
      <c r="D54" s="154"/>
      <c r="E54" s="154"/>
      <c r="F54" s="154"/>
      <c r="G54" s="154"/>
      <c r="H54" s="154"/>
      <c r="I54" s="39" t="s">
        <v>9</v>
      </c>
      <c r="J54" s="22" t="s">
        <v>3</v>
      </c>
    </row>
    <row r="55" spans="1:10" ht="13.5" thickBot="1">
      <c r="A55" s="2"/>
      <c r="B55" s="154" t="s">
        <v>57</v>
      </c>
      <c r="C55" s="154"/>
      <c r="D55" s="154"/>
      <c r="E55" s="154"/>
      <c r="F55" s="154"/>
      <c r="G55" s="154"/>
      <c r="H55" s="154"/>
      <c r="I55" s="111">
        <f>I23+I47+I52</f>
        <v>0.7468971333333334</v>
      </c>
      <c r="J55" s="112">
        <f>TRUNC(I55*$J$8,2)</f>
        <v>4839.13</v>
      </c>
    </row>
    <row r="56" spans="1:10" ht="13.5" thickBot="1">
      <c r="A56" s="2"/>
      <c r="B56" s="109"/>
      <c r="C56" s="110"/>
      <c r="D56" s="110"/>
      <c r="E56" s="110"/>
      <c r="F56" s="110"/>
      <c r="G56" s="110"/>
      <c r="H56" s="110"/>
      <c r="I56" s="59"/>
      <c r="J56" s="34"/>
    </row>
    <row r="57" spans="1:10" ht="13.5" thickBot="1">
      <c r="A57" s="2"/>
      <c r="B57" s="155" t="s">
        <v>58</v>
      </c>
      <c r="C57" s="155"/>
      <c r="D57" s="155"/>
      <c r="E57" s="155"/>
      <c r="F57" s="155"/>
      <c r="G57" s="155"/>
      <c r="H57" s="155"/>
      <c r="I57" s="155"/>
      <c r="J57" s="113">
        <f>TRUNC(SUM(J8+J55),2)</f>
        <v>11318.11</v>
      </c>
    </row>
    <row r="58" spans="1:10" ht="13.5" thickBot="1">
      <c r="A58" s="2"/>
      <c r="B58" s="10"/>
      <c r="C58" s="32"/>
      <c r="D58" s="32"/>
      <c r="E58" s="32"/>
      <c r="F58" s="32"/>
      <c r="G58" s="32"/>
      <c r="H58" s="32"/>
      <c r="I58" s="32"/>
      <c r="J58" s="34"/>
    </row>
    <row r="59" spans="1:10" ht="13.5" thickBot="1">
      <c r="A59" s="2"/>
      <c r="B59" s="155" t="s">
        <v>59</v>
      </c>
      <c r="C59" s="155"/>
      <c r="D59" s="155"/>
      <c r="E59" s="155"/>
      <c r="F59" s="155"/>
      <c r="G59" s="155"/>
      <c r="H59" s="155"/>
      <c r="I59" s="155"/>
      <c r="J59" s="155"/>
    </row>
    <row r="60" spans="1:10" ht="13.5" thickBot="1">
      <c r="A60" s="2"/>
      <c r="B60" s="10"/>
      <c r="C60" s="32"/>
      <c r="D60" s="32"/>
      <c r="E60" s="32"/>
      <c r="F60" s="32"/>
      <c r="G60" s="32"/>
      <c r="H60" s="32"/>
      <c r="I60" s="32"/>
      <c r="J60" s="34"/>
    </row>
    <row r="61" spans="1:10" ht="13.5" thickBot="1">
      <c r="A61" s="2"/>
      <c r="B61" s="114"/>
      <c r="C61" s="165" t="s">
        <v>60</v>
      </c>
      <c r="D61" s="165"/>
      <c r="E61" s="165"/>
      <c r="F61" s="165"/>
      <c r="G61" s="165"/>
      <c r="H61" s="165"/>
      <c r="I61" s="165"/>
      <c r="J61" s="165"/>
    </row>
    <row r="62" spans="1:10" ht="13.5" thickBot="1">
      <c r="A62" s="2"/>
      <c r="B62" s="32"/>
      <c r="C62" s="33"/>
      <c r="D62" s="33"/>
      <c r="E62" s="33"/>
      <c r="F62" s="33"/>
      <c r="G62" s="33"/>
      <c r="H62" s="33"/>
      <c r="I62" s="32"/>
      <c r="J62" s="34"/>
    </row>
    <row r="63" spans="1:10" ht="13.5" thickBot="1">
      <c r="A63" s="157"/>
      <c r="B63" s="154" t="s">
        <v>61</v>
      </c>
      <c r="C63" s="154"/>
      <c r="D63" s="154"/>
      <c r="E63" s="154"/>
      <c r="F63" s="154"/>
      <c r="G63" s="154"/>
      <c r="H63" s="154"/>
      <c r="I63" s="154"/>
      <c r="J63" s="22" t="s">
        <v>3</v>
      </c>
    </row>
    <row r="64" spans="1:10" ht="12.75">
      <c r="A64" s="157"/>
      <c r="B64" s="115" t="s">
        <v>62</v>
      </c>
      <c r="C64" s="64" t="s">
        <v>63</v>
      </c>
      <c r="D64" s="8"/>
      <c r="E64" s="8"/>
      <c r="F64" s="8"/>
      <c r="G64" s="8"/>
      <c r="H64" s="8"/>
      <c r="I64" s="64"/>
      <c r="J64" s="116"/>
    </row>
    <row r="65" spans="1:10" ht="12.75">
      <c r="A65" s="157"/>
      <c r="B65" s="46" t="s">
        <v>64</v>
      </c>
      <c r="C65" s="48" t="s">
        <v>65</v>
      </c>
      <c r="D65" s="117"/>
      <c r="E65" s="117"/>
      <c r="F65" s="117"/>
      <c r="G65" s="117"/>
      <c r="H65" s="117"/>
      <c r="I65" s="48"/>
      <c r="J65" s="79"/>
    </row>
    <row r="66" spans="1:10" ht="12.75">
      <c r="A66" s="157"/>
      <c r="B66" s="46" t="s">
        <v>66</v>
      </c>
      <c r="C66" s="48" t="s">
        <v>67</v>
      </c>
      <c r="D66" s="117"/>
      <c r="E66" s="117"/>
      <c r="F66" s="117"/>
      <c r="G66" s="117"/>
      <c r="H66" s="117"/>
      <c r="I66" s="48"/>
      <c r="J66" s="79"/>
    </row>
    <row r="67" spans="1:10" ht="12.75">
      <c r="A67" s="157"/>
      <c r="B67" s="46" t="s">
        <v>68</v>
      </c>
      <c r="C67" s="48" t="s">
        <v>69</v>
      </c>
      <c r="D67" s="117"/>
      <c r="E67" s="117"/>
      <c r="F67" s="117"/>
      <c r="G67" s="117"/>
      <c r="H67" s="117"/>
      <c r="I67" s="48"/>
      <c r="J67" s="79"/>
    </row>
    <row r="68" spans="1:10" ht="12.75">
      <c r="A68" s="157"/>
      <c r="B68" s="46" t="s">
        <v>70</v>
      </c>
      <c r="C68" s="48" t="s">
        <v>71</v>
      </c>
      <c r="D68" s="48"/>
      <c r="E68" s="48"/>
      <c r="F68" s="48"/>
      <c r="G68" s="48"/>
      <c r="H68" s="48"/>
      <c r="I68" s="48"/>
      <c r="J68" s="79"/>
    </row>
    <row r="69" spans="1:10" ht="12.75">
      <c r="A69" s="157"/>
      <c r="B69" s="46" t="s">
        <v>72</v>
      </c>
      <c r="C69" s="48" t="s">
        <v>73</v>
      </c>
      <c r="D69" s="48"/>
      <c r="E69" s="48"/>
      <c r="F69" s="48"/>
      <c r="G69" s="48"/>
      <c r="H69" s="48"/>
      <c r="I69" s="48"/>
      <c r="J69" s="79">
        <v>16.1</v>
      </c>
    </row>
    <row r="70" spans="1:10" ht="12.75">
      <c r="A70" s="157"/>
      <c r="B70" s="46" t="s">
        <v>74</v>
      </c>
      <c r="C70" s="48" t="s">
        <v>75</v>
      </c>
      <c r="D70" s="48"/>
      <c r="E70" s="48"/>
      <c r="F70" s="48"/>
      <c r="G70" s="48"/>
      <c r="H70" s="48"/>
      <c r="I70" s="48"/>
      <c r="J70" s="79">
        <v>0</v>
      </c>
    </row>
    <row r="71" spans="1:10" ht="12.75">
      <c r="A71" s="157"/>
      <c r="B71" s="46" t="s">
        <v>76</v>
      </c>
      <c r="C71" s="48" t="s">
        <v>77</v>
      </c>
      <c r="D71" s="48"/>
      <c r="E71" s="48"/>
      <c r="F71" s="48"/>
      <c r="G71" s="48"/>
      <c r="H71" s="48"/>
      <c r="I71" s="48"/>
      <c r="J71" s="79"/>
    </row>
    <row r="72" spans="1:10" ht="12.75">
      <c r="A72" s="157"/>
      <c r="B72" s="46" t="s">
        <v>78</v>
      </c>
      <c r="C72" s="48" t="s">
        <v>79</v>
      </c>
      <c r="D72" s="117"/>
      <c r="E72" s="117"/>
      <c r="F72" s="117"/>
      <c r="G72" s="117"/>
      <c r="H72" s="117"/>
      <c r="I72" s="48"/>
      <c r="J72" s="79"/>
    </row>
    <row r="73" spans="1:10" ht="12.75">
      <c r="A73" s="157"/>
      <c r="B73" s="118" t="s">
        <v>80</v>
      </c>
      <c r="C73" s="48" t="s">
        <v>115</v>
      </c>
      <c r="D73" s="117"/>
      <c r="E73" s="117"/>
      <c r="F73" s="117"/>
      <c r="G73" s="117"/>
      <c r="H73" s="117"/>
      <c r="I73" s="48"/>
      <c r="J73" s="79">
        <v>486.86</v>
      </c>
    </row>
    <row r="74" spans="1:10" ht="12.75">
      <c r="A74" s="157"/>
      <c r="B74" s="46" t="s">
        <v>81</v>
      </c>
      <c r="C74" s="48" t="s">
        <v>82</v>
      </c>
      <c r="D74" s="48"/>
      <c r="E74" s="48"/>
      <c r="F74" s="48"/>
      <c r="G74" s="48"/>
      <c r="H74" s="48"/>
      <c r="I74" s="48"/>
      <c r="J74" s="79"/>
    </row>
    <row r="75" spans="1:10" ht="12.75">
      <c r="A75" s="157"/>
      <c r="B75" s="46" t="s">
        <v>83</v>
      </c>
      <c r="C75" s="48" t="s">
        <v>84</v>
      </c>
      <c r="D75" s="48"/>
      <c r="E75" s="48"/>
      <c r="F75" s="48"/>
      <c r="G75" s="48"/>
      <c r="H75" s="48"/>
      <c r="I75" s="48"/>
      <c r="J75" s="79"/>
    </row>
    <row r="76" spans="1:10" ht="12.75">
      <c r="A76" s="157"/>
      <c r="B76" s="119" t="s">
        <v>85</v>
      </c>
      <c r="C76" s="120" t="s">
        <v>86</v>
      </c>
      <c r="D76" s="48"/>
      <c r="E76" s="48"/>
      <c r="F76" s="48"/>
      <c r="G76" s="48"/>
      <c r="H76" s="48"/>
      <c r="I76" s="48"/>
      <c r="J76" s="79">
        <v>103.93</v>
      </c>
    </row>
    <row r="77" spans="1:10" ht="12.75">
      <c r="A77" s="157"/>
      <c r="B77" s="119" t="s">
        <v>87</v>
      </c>
      <c r="C77" s="120" t="s">
        <v>88</v>
      </c>
      <c r="D77" s="48"/>
      <c r="E77" s="48"/>
      <c r="F77" s="48"/>
      <c r="G77" s="48"/>
      <c r="H77" s="48"/>
      <c r="I77" s="48"/>
      <c r="J77" s="79"/>
    </row>
    <row r="78" spans="1:10" ht="12.75">
      <c r="A78" s="157"/>
      <c r="B78" s="46" t="s">
        <v>89</v>
      </c>
      <c r="C78" s="48" t="s">
        <v>90</v>
      </c>
      <c r="D78" s="48"/>
      <c r="E78" s="48"/>
      <c r="F78" s="48"/>
      <c r="G78" s="48"/>
      <c r="H78" s="48"/>
      <c r="I78" s="48"/>
      <c r="J78" s="79"/>
    </row>
    <row r="79" spans="1:10" ht="13.5" thickBot="1">
      <c r="A79" s="157"/>
      <c r="B79" s="166" t="s">
        <v>91</v>
      </c>
      <c r="C79" s="166"/>
      <c r="D79" s="166"/>
      <c r="E79" s="166"/>
      <c r="F79" s="166"/>
      <c r="G79" s="166"/>
      <c r="H79" s="166"/>
      <c r="I79" s="166"/>
      <c r="J79" s="121">
        <f>TRUNC(SUM(J64:J78),2)</f>
        <v>606.89</v>
      </c>
    </row>
    <row r="80" spans="1:10" ht="13.5" thickBot="1">
      <c r="A80" s="2"/>
      <c r="B80" s="10"/>
      <c r="C80" s="32"/>
      <c r="D80" s="32"/>
      <c r="E80" s="32"/>
      <c r="F80" s="32"/>
      <c r="G80" s="32"/>
      <c r="H80" s="32"/>
      <c r="I80" s="32"/>
      <c r="J80" s="34"/>
    </row>
    <row r="81" spans="1:10" ht="13.5" thickBot="1">
      <c r="A81" s="2"/>
      <c r="B81" s="167" t="s">
        <v>92</v>
      </c>
      <c r="C81" s="167"/>
      <c r="D81" s="167"/>
      <c r="E81" s="167"/>
      <c r="F81" s="167"/>
      <c r="G81" s="167"/>
      <c r="H81" s="167"/>
      <c r="I81" s="167"/>
      <c r="J81" s="113">
        <f>TRUNC(J57+J79,2)</f>
        <v>11925</v>
      </c>
    </row>
    <row r="82" spans="1:10" ht="13.5" thickBot="1">
      <c r="A82" s="2"/>
      <c r="B82" s="10"/>
      <c r="C82" s="122"/>
      <c r="D82" s="122"/>
      <c r="E82" s="122"/>
      <c r="F82" s="122"/>
      <c r="G82" s="122"/>
      <c r="H82" s="122"/>
      <c r="I82" s="122"/>
      <c r="J82" s="10"/>
    </row>
    <row r="83" spans="1:10" ht="13.5" thickBot="1">
      <c r="A83" s="2"/>
      <c r="B83" s="155" t="s">
        <v>93</v>
      </c>
      <c r="C83" s="155"/>
      <c r="D83" s="155"/>
      <c r="E83" s="155"/>
      <c r="F83" s="155"/>
      <c r="G83" s="155"/>
      <c r="H83" s="155"/>
      <c r="I83" s="155"/>
      <c r="J83" s="155"/>
    </row>
    <row r="84" spans="1:10" ht="13.5" thickBot="1">
      <c r="A84" s="2"/>
      <c r="B84" s="10"/>
      <c r="C84" s="32"/>
      <c r="D84" s="32"/>
      <c r="E84" s="32"/>
      <c r="F84" s="32"/>
      <c r="G84" s="32"/>
      <c r="H84" s="32"/>
      <c r="I84" s="32"/>
      <c r="J84" s="34"/>
    </row>
    <row r="85" spans="1:10" ht="13.5" thickBot="1">
      <c r="A85" s="2"/>
      <c r="B85" s="18"/>
      <c r="C85" s="154" t="s">
        <v>94</v>
      </c>
      <c r="D85" s="154"/>
      <c r="E85" s="154"/>
      <c r="F85" s="154"/>
      <c r="G85" s="154"/>
      <c r="H85" s="154"/>
      <c r="I85" s="39" t="s">
        <v>9</v>
      </c>
      <c r="J85" s="22" t="s">
        <v>3</v>
      </c>
    </row>
    <row r="86" spans="1:10" ht="12.75">
      <c r="A86" s="2"/>
      <c r="B86" s="40" t="s">
        <v>95</v>
      </c>
      <c r="C86" s="63" t="s">
        <v>96</v>
      </c>
      <c r="D86" s="64"/>
      <c r="E86" s="64"/>
      <c r="F86" s="64"/>
      <c r="G86" s="64"/>
      <c r="H86" s="64"/>
      <c r="I86" s="123">
        <v>0.1</v>
      </c>
      <c r="J86" s="124">
        <f>TRUNC(I86*J81,2)</f>
        <v>1192.5</v>
      </c>
    </row>
    <row r="87" spans="1:10" ht="13.5" thickBot="1">
      <c r="A87" s="2"/>
      <c r="B87" s="51" t="s">
        <v>97</v>
      </c>
      <c r="C87" s="125" t="s">
        <v>98</v>
      </c>
      <c r="D87" s="126"/>
      <c r="E87" s="126"/>
      <c r="F87" s="126"/>
      <c r="G87" s="126"/>
      <c r="H87" s="126"/>
      <c r="I87" s="127">
        <v>0.1</v>
      </c>
      <c r="J87" s="128">
        <f>TRUNC(I87*J81,2)</f>
        <v>1192.5</v>
      </c>
    </row>
    <row r="88" spans="1:10" ht="13.5" thickBot="1">
      <c r="A88" s="2"/>
      <c r="B88" s="154" t="s">
        <v>99</v>
      </c>
      <c r="C88" s="154"/>
      <c r="D88" s="154"/>
      <c r="E88" s="154"/>
      <c r="F88" s="154"/>
      <c r="G88" s="154"/>
      <c r="H88" s="154"/>
      <c r="I88" s="108"/>
      <c r="J88" s="31">
        <f>ROUND(SUM(J86:J87),2)</f>
        <v>2385</v>
      </c>
    </row>
    <row r="89" spans="1:10" ht="13.5" thickBot="1">
      <c r="A89" s="2"/>
      <c r="B89" s="32"/>
      <c r="C89" s="109"/>
      <c r="D89" s="109"/>
      <c r="E89" s="109"/>
      <c r="F89" s="109"/>
      <c r="G89" s="109"/>
      <c r="H89" s="109"/>
      <c r="I89" s="129"/>
      <c r="J89" s="130"/>
    </row>
    <row r="90" spans="1:10" ht="13.5" thickBot="1">
      <c r="A90" s="2"/>
      <c r="B90" s="167" t="s">
        <v>100</v>
      </c>
      <c r="C90" s="167"/>
      <c r="D90" s="167"/>
      <c r="E90" s="167"/>
      <c r="F90" s="167"/>
      <c r="G90" s="167"/>
      <c r="H90" s="167"/>
      <c r="I90" s="167"/>
      <c r="J90" s="113">
        <f>TRUNC(SUM(J81+J88),2)</f>
        <v>14310</v>
      </c>
    </row>
    <row r="91" spans="1:10" ht="13.5" thickBot="1">
      <c r="A91" s="2"/>
      <c r="B91" s="32"/>
      <c r="C91" s="109"/>
      <c r="D91" s="109"/>
      <c r="E91" s="109"/>
      <c r="F91" s="109"/>
      <c r="G91" s="109"/>
      <c r="H91" s="109"/>
      <c r="I91" s="129"/>
      <c r="J91" s="130"/>
    </row>
    <row r="92" spans="1:10" ht="13.5" thickBot="1">
      <c r="A92" s="2"/>
      <c r="B92" s="19"/>
      <c r="C92" s="132" t="s">
        <v>101</v>
      </c>
      <c r="D92" s="35"/>
      <c r="E92" s="35"/>
      <c r="F92" s="35"/>
      <c r="G92" s="35"/>
      <c r="H92" s="21"/>
      <c r="I92" s="133" t="s">
        <v>9</v>
      </c>
      <c r="J92" s="22" t="s">
        <v>3</v>
      </c>
    </row>
    <row r="93" spans="1:10" ht="13.5" thickBot="1">
      <c r="A93" s="2"/>
      <c r="B93" s="134" t="s">
        <v>102</v>
      </c>
      <c r="C93" s="63" t="s">
        <v>103</v>
      </c>
      <c r="D93" s="64"/>
      <c r="E93" s="64"/>
      <c r="F93" s="64"/>
      <c r="G93" s="64"/>
      <c r="H93" s="65"/>
      <c r="I93" s="135">
        <v>0.05</v>
      </c>
      <c r="J93" s="124">
        <f>TRUNC(I93*J$98,2)</f>
        <v>783.25</v>
      </c>
    </row>
    <row r="94" spans="1:10" ht="13.5" thickBot="1">
      <c r="A94" s="2"/>
      <c r="B94" s="136" t="s">
        <v>104</v>
      </c>
      <c r="C94" s="47" t="s">
        <v>105</v>
      </c>
      <c r="D94" s="48"/>
      <c r="E94" s="48"/>
      <c r="F94" s="48"/>
      <c r="G94" s="48"/>
      <c r="H94" s="49"/>
      <c r="I94" s="137">
        <v>0.006500000000000001</v>
      </c>
      <c r="J94" s="124">
        <f>TRUNC(I94*J$98,2)</f>
        <v>101.82</v>
      </c>
    </row>
    <row r="95" spans="1:10" ht="13.5" thickBot="1">
      <c r="A95" s="2"/>
      <c r="B95" s="136" t="s">
        <v>106</v>
      </c>
      <c r="C95" s="47" t="s">
        <v>107</v>
      </c>
      <c r="D95" s="48"/>
      <c r="E95" s="48"/>
      <c r="F95" s="48"/>
      <c r="G95" s="48"/>
      <c r="H95" s="49"/>
      <c r="I95" s="137">
        <v>0.03</v>
      </c>
      <c r="J95" s="124">
        <f>TRUNC(I95*J$98,2)</f>
        <v>469.95</v>
      </c>
    </row>
    <row r="96" spans="1:10" ht="13.5" thickBot="1">
      <c r="A96" s="2"/>
      <c r="B96" s="154" t="s">
        <v>108</v>
      </c>
      <c r="C96" s="154"/>
      <c r="D96" s="154"/>
      <c r="E96" s="154"/>
      <c r="F96" s="154"/>
      <c r="G96" s="154"/>
      <c r="H96" s="154"/>
      <c r="I96" s="108">
        <f>SUM(I93:I95)</f>
        <v>0.0865</v>
      </c>
      <c r="J96" s="31">
        <f>SUM(J93:J95)</f>
        <v>1355.02</v>
      </c>
    </row>
    <row r="97" spans="1:10" ht="13.5" thickBot="1">
      <c r="A97" s="2"/>
      <c r="B97" s="32"/>
      <c r="C97" s="109"/>
      <c r="D97" s="109"/>
      <c r="E97" s="109"/>
      <c r="F97" s="109"/>
      <c r="G97" s="109"/>
      <c r="H97" s="109"/>
      <c r="I97" s="129"/>
      <c r="J97" s="130"/>
    </row>
    <row r="98" spans="1:10" ht="13.5" thickBot="1">
      <c r="A98" s="2"/>
      <c r="B98" s="167" t="s">
        <v>109</v>
      </c>
      <c r="C98" s="167"/>
      <c r="D98" s="167"/>
      <c r="E98" s="167"/>
      <c r="F98" s="167"/>
      <c r="G98" s="167"/>
      <c r="H98" s="167"/>
      <c r="I98" s="167"/>
      <c r="J98" s="113">
        <f>TRUNC((J90)/(1-I96),2)</f>
        <v>15665.02</v>
      </c>
    </row>
    <row r="99" spans="1:10" ht="13.5" thickBo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 thickBot="1">
      <c r="A100" s="2"/>
      <c r="B100" s="167" t="s">
        <v>110</v>
      </c>
      <c r="C100" s="167"/>
      <c r="D100" s="167"/>
      <c r="E100" s="167"/>
      <c r="F100" s="167"/>
      <c r="G100" s="167"/>
      <c r="H100" s="167"/>
      <c r="I100" s="167"/>
      <c r="J100" s="138">
        <f>TRUNC(J98*$C$3,2)</f>
        <v>15665.02</v>
      </c>
    </row>
    <row r="101" spans="1:10" ht="13.5" thickBot="1">
      <c r="A101" s="2"/>
      <c r="B101" s="139"/>
      <c r="C101" s="139"/>
      <c r="D101" s="139"/>
      <c r="E101" s="139"/>
      <c r="F101" s="139"/>
      <c r="G101" s="139"/>
      <c r="H101" s="139"/>
      <c r="I101" s="139"/>
      <c r="J101" s="23"/>
    </row>
    <row r="102" spans="1:10" ht="13.5" thickBot="1">
      <c r="A102" s="2"/>
      <c r="B102" s="167" t="s">
        <v>111</v>
      </c>
      <c r="C102" s="167"/>
      <c r="D102" s="167"/>
      <c r="E102" s="167"/>
      <c r="F102" s="167"/>
      <c r="G102" s="167"/>
      <c r="H102" s="167"/>
      <c r="I102" s="167"/>
      <c r="J102" s="113">
        <f>TRUNC(J98*12,2)</f>
        <v>187980.24</v>
      </c>
    </row>
    <row r="103" spans="1:10" ht="13.5" thickBo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 thickBot="1">
      <c r="A104" s="2"/>
      <c r="B104" s="167" t="s">
        <v>112</v>
      </c>
      <c r="C104" s="167"/>
      <c r="D104" s="167"/>
      <c r="E104" s="167"/>
      <c r="F104" s="167"/>
      <c r="G104" s="167"/>
      <c r="H104" s="167"/>
      <c r="I104" s="167"/>
      <c r="J104" s="138">
        <f>TRUNC(J100*12,2)</f>
        <v>187980.24</v>
      </c>
    </row>
    <row r="105" spans="1:10" ht="12.75">
      <c r="A105" s="2"/>
      <c r="B105" s="32"/>
      <c r="C105" s="32"/>
      <c r="D105" s="32"/>
      <c r="E105" s="32"/>
      <c r="F105" s="32"/>
      <c r="G105" s="32"/>
      <c r="H105" s="32"/>
      <c r="I105" s="32"/>
      <c r="J105" s="34"/>
    </row>
    <row r="106" spans="1:10" ht="12.75">
      <c r="A106" s="2"/>
      <c r="B106" s="32"/>
      <c r="C106" s="32"/>
      <c r="D106" s="32"/>
      <c r="E106" s="32"/>
      <c r="F106" s="32"/>
      <c r="G106" s="32"/>
      <c r="H106" s="32"/>
      <c r="I106" s="32"/>
      <c r="J106" s="34"/>
    </row>
    <row r="107" spans="1:10" ht="12.75">
      <c r="A107" s="2"/>
      <c r="B107" s="141"/>
      <c r="C107" s="32"/>
      <c r="D107" s="32"/>
      <c r="E107" s="34"/>
      <c r="F107" s="32"/>
      <c r="G107" s="32"/>
      <c r="H107" s="32"/>
      <c r="I107" s="32"/>
      <c r="J107" s="34"/>
    </row>
    <row r="108" spans="1:10" ht="12.75">
      <c r="A108" s="2"/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2.75">
      <c r="A109" s="2"/>
      <c r="B109" s="168"/>
      <c r="C109" s="168"/>
      <c r="D109" s="168"/>
      <c r="E109" s="168"/>
      <c r="F109" s="168"/>
      <c r="G109" s="168"/>
      <c r="H109" s="168"/>
      <c r="I109" s="168"/>
      <c r="J109" s="168"/>
    </row>
    <row r="110" spans="1:10" ht="12.75">
      <c r="A110" s="2"/>
      <c r="B110" s="168"/>
      <c r="C110" s="168"/>
      <c r="D110" s="168"/>
      <c r="E110" s="168"/>
      <c r="F110" s="168"/>
      <c r="G110" s="168"/>
      <c r="H110" s="168"/>
      <c r="I110" s="168"/>
      <c r="J110" s="168"/>
    </row>
    <row r="111" spans="1:10" ht="12.75">
      <c r="A111" s="2"/>
      <c r="B111" s="32"/>
      <c r="C111" s="32"/>
      <c r="D111" s="32"/>
      <c r="E111" s="32"/>
      <c r="F111" s="32"/>
      <c r="G111" s="32"/>
      <c r="H111" s="32"/>
      <c r="I111" s="32"/>
      <c r="J111" s="34"/>
    </row>
    <row r="112" spans="1:10" ht="12.75">
      <c r="A112" s="2"/>
      <c r="B112" s="32"/>
      <c r="C112" s="32"/>
      <c r="D112" s="32"/>
      <c r="E112" s="32"/>
      <c r="F112" s="32"/>
      <c r="G112" s="32"/>
      <c r="H112" s="32"/>
      <c r="I112" s="32"/>
      <c r="J112" s="34"/>
    </row>
    <row r="113" spans="1:10" ht="12.75">
      <c r="A113" s="2"/>
      <c r="B113" s="32"/>
      <c r="C113" s="32"/>
      <c r="D113" s="32"/>
      <c r="E113" s="32"/>
      <c r="F113" s="32"/>
      <c r="G113" s="32"/>
      <c r="H113" s="32"/>
      <c r="I113" s="32"/>
      <c r="J113" s="34"/>
    </row>
    <row r="114" spans="1:10" ht="12.75">
      <c r="A114" s="2"/>
      <c r="B114" s="32"/>
      <c r="C114" s="32"/>
      <c r="D114" s="32"/>
      <c r="E114" s="32"/>
      <c r="F114" s="32"/>
      <c r="G114" s="32"/>
      <c r="H114" s="32"/>
      <c r="I114" s="32"/>
      <c r="J114" s="34"/>
    </row>
    <row r="115" spans="1:10" ht="12.75">
      <c r="A115" s="2"/>
      <c r="B115" s="32"/>
      <c r="C115" s="32"/>
      <c r="D115" s="32"/>
      <c r="E115" s="32"/>
      <c r="F115" s="32"/>
      <c r="G115" s="32"/>
      <c r="H115" s="32"/>
      <c r="I115" s="32"/>
      <c r="J115" s="34"/>
    </row>
    <row r="116" spans="1:10" ht="12.75">
      <c r="A116" s="2"/>
      <c r="B116" s="32"/>
      <c r="C116" s="32"/>
      <c r="D116" s="32"/>
      <c r="E116" s="32"/>
      <c r="F116" s="32"/>
      <c r="G116" s="32"/>
      <c r="H116" s="32"/>
      <c r="I116" s="32"/>
      <c r="J116" s="34"/>
    </row>
    <row r="117" spans="1:10" ht="12.75">
      <c r="A117" s="2"/>
      <c r="B117" s="32"/>
      <c r="C117" s="32"/>
      <c r="D117" s="32"/>
      <c r="E117" s="32"/>
      <c r="F117" s="32"/>
      <c r="G117" s="32"/>
      <c r="H117" s="32"/>
      <c r="I117" s="32"/>
      <c r="J117" s="34"/>
    </row>
    <row r="118" spans="1:10" ht="12.75">
      <c r="A118" s="2"/>
      <c r="B118" s="32"/>
      <c r="C118" s="32"/>
      <c r="D118" s="32"/>
      <c r="E118" s="32"/>
      <c r="F118" s="32"/>
      <c r="G118" s="32"/>
      <c r="H118" s="32"/>
      <c r="I118" s="32"/>
      <c r="J118" s="34"/>
    </row>
    <row r="119" spans="1:10" ht="12.75">
      <c r="A119" s="2"/>
      <c r="B119" s="32"/>
      <c r="C119" s="32"/>
      <c r="D119" s="32"/>
      <c r="E119" s="32"/>
      <c r="F119" s="32"/>
      <c r="G119" s="32"/>
      <c r="H119" s="32"/>
      <c r="I119" s="32"/>
      <c r="J119" s="34"/>
    </row>
    <row r="120" spans="1:10" ht="12.75">
      <c r="A120" s="2"/>
      <c r="B120" s="32"/>
      <c r="C120" s="32"/>
      <c r="D120" s="32"/>
      <c r="E120" s="32"/>
      <c r="F120" s="32"/>
      <c r="G120" s="32"/>
      <c r="H120" s="32"/>
      <c r="I120" s="32"/>
      <c r="J120" s="34"/>
    </row>
    <row r="121" spans="1:10" ht="12.75">
      <c r="A121" s="2"/>
      <c r="B121" s="32"/>
      <c r="C121" s="32"/>
      <c r="D121" s="32"/>
      <c r="E121" s="32"/>
      <c r="F121" s="32"/>
      <c r="G121" s="32"/>
      <c r="H121" s="32"/>
      <c r="I121" s="32"/>
      <c r="J121" s="34"/>
    </row>
    <row r="122" spans="1:10" ht="12.75">
      <c r="A122" s="2"/>
      <c r="B122" s="32"/>
      <c r="C122" s="32"/>
      <c r="D122" s="32"/>
      <c r="E122" s="32"/>
      <c r="F122" s="32"/>
      <c r="G122" s="32"/>
      <c r="H122" s="32"/>
      <c r="I122" s="32"/>
      <c r="J122" s="34"/>
    </row>
    <row r="123" spans="1:10" ht="12.75">
      <c r="A123" s="2"/>
      <c r="B123" s="32"/>
      <c r="C123" s="32"/>
      <c r="D123" s="32"/>
      <c r="E123" s="32"/>
      <c r="F123" s="32"/>
      <c r="G123" s="32"/>
      <c r="H123" s="32"/>
      <c r="I123" s="32"/>
      <c r="J123" s="34"/>
    </row>
    <row r="124" spans="1:10" ht="12.75">
      <c r="A124" s="2"/>
      <c r="B124" s="32"/>
      <c r="C124" s="32"/>
      <c r="D124" s="32"/>
      <c r="E124" s="32"/>
      <c r="F124" s="32"/>
      <c r="G124" s="32"/>
      <c r="H124" s="32"/>
      <c r="I124" s="32"/>
      <c r="J124" s="34"/>
    </row>
    <row r="125" spans="1:10" ht="12.75">
      <c r="A125" s="2"/>
      <c r="B125" s="32"/>
      <c r="C125" s="32"/>
      <c r="D125" s="32"/>
      <c r="E125" s="32"/>
      <c r="F125" s="32"/>
      <c r="G125" s="32"/>
      <c r="H125" s="32"/>
      <c r="I125" s="32"/>
      <c r="J125" s="34"/>
    </row>
    <row r="126" spans="1:10" ht="12.75">
      <c r="A126" s="2"/>
      <c r="B126" s="32"/>
      <c r="C126" s="32"/>
      <c r="D126" s="32"/>
      <c r="E126" s="32"/>
      <c r="F126" s="32"/>
      <c r="G126" s="32"/>
      <c r="H126" s="32"/>
      <c r="I126" s="32"/>
      <c r="J126" s="34"/>
    </row>
    <row r="127" spans="1:10" ht="12.75">
      <c r="A127" s="2"/>
      <c r="B127" s="32"/>
      <c r="C127" s="32"/>
      <c r="D127" s="32"/>
      <c r="E127" s="32"/>
      <c r="F127" s="32"/>
      <c r="G127" s="32"/>
      <c r="H127" s="32"/>
      <c r="I127" s="32"/>
      <c r="J127" s="34"/>
    </row>
    <row r="128" spans="1:10" ht="12.75">
      <c r="A128" s="2"/>
      <c r="B128" s="32"/>
      <c r="C128" s="32"/>
      <c r="D128" s="32"/>
      <c r="E128" s="32"/>
      <c r="F128" s="32"/>
      <c r="G128" s="32"/>
      <c r="H128" s="32"/>
      <c r="I128" s="32"/>
      <c r="J128" s="34"/>
    </row>
    <row r="129" spans="1:10" ht="12.75">
      <c r="A129" s="2"/>
      <c r="B129" s="32"/>
      <c r="C129" s="32"/>
      <c r="D129" s="32"/>
      <c r="E129" s="32"/>
      <c r="F129" s="32"/>
      <c r="G129" s="32"/>
      <c r="H129" s="32"/>
      <c r="I129" s="32"/>
      <c r="J129" s="34"/>
    </row>
    <row r="130" spans="1:10" ht="12.75">
      <c r="A130" s="2"/>
      <c r="B130" s="32"/>
      <c r="C130" s="32"/>
      <c r="D130" s="32"/>
      <c r="E130" s="32"/>
      <c r="F130" s="32"/>
      <c r="G130" s="32"/>
      <c r="H130" s="32"/>
      <c r="I130" s="32"/>
      <c r="J130" s="34"/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12.75">
      <c r="A132" s="2"/>
      <c r="B132" s="32"/>
      <c r="C132" s="32"/>
      <c r="D132" s="32"/>
      <c r="E132" s="32"/>
      <c r="F132" s="32"/>
      <c r="G132" s="32"/>
      <c r="H132" s="32"/>
      <c r="I132" s="32"/>
      <c r="J132" s="34"/>
    </row>
    <row r="133" spans="1:10" ht="12.75">
      <c r="A133" s="2"/>
      <c r="B133" s="32"/>
      <c r="C133" s="32"/>
      <c r="D133" s="32"/>
      <c r="E133" s="32"/>
      <c r="F133" s="32"/>
      <c r="G133" s="32"/>
      <c r="H133" s="32"/>
      <c r="I133" s="32"/>
      <c r="J133" s="34"/>
    </row>
    <row r="134" spans="1:10" ht="12.75">
      <c r="A134" s="2"/>
      <c r="B134" s="32"/>
      <c r="C134" s="32"/>
      <c r="D134" s="32"/>
      <c r="E134" s="32"/>
      <c r="F134" s="32"/>
      <c r="G134" s="32"/>
      <c r="H134" s="32"/>
      <c r="I134" s="32"/>
      <c r="J134" s="34"/>
    </row>
    <row r="135" spans="1:10" ht="12.75">
      <c r="A135" s="2"/>
      <c r="B135" s="32"/>
      <c r="C135" s="32"/>
      <c r="D135" s="32"/>
      <c r="E135" s="32"/>
      <c r="F135" s="32"/>
      <c r="G135" s="32"/>
      <c r="H135" s="32"/>
      <c r="I135" s="32"/>
      <c r="J135" s="34"/>
    </row>
    <row r="136" spans="1:10" ht="12.75">
      <c r="A136" s="2"/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12.75">
      <c r="A137" s="2"/>
      <c r="B137" s="32"/>
      <c r="C137" s="32"/>
      <c r="D137" s="32"/>
      <c r="E137" s="32"/>
      <c r="F137" s="32"/>
      <c r="G137" s="32"/>
      <c r="H137" s="32"/>
      <c r="I137" s="32"/>
      <c r="J137" s="34"/>
    </row>
    <row r="138" spans="1:10" ht="12.75">
      <c r="A138" s="2"/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12.75">
      <c r="A139" s="2"/>
      <c r="B139" s="32"/>
      <c r="C139" s="32"/>
      <c r="D139" s="32"/>
      <c r="E139" s="32"/>
      <c r="F139" s="32"/>
      <c r="G139" s="32"/>
      <c r="H139" s="32"/>
      <c r="I139" s="32"/>
      <c r="J139" s="34"/>
    </row>
    <row r="140" spans="1:10" ht="12.75">
      <c r="A140" s="2"/>
      <c r="B140" s="32"/>
      <c r="C140" s="32"/>
      <c r="D140" s="32"/>
      <c r="E140" s="32"/>
      <c r="F140" s="32"/>
      <c r="G140" s="32"/>
      <c r="H140" s="32"/>
      <c r="I140" s="32"/>
      <c r="J140" s="34"/>
    </row>
    <row r="141" spans="1:10" ht="12.75">
      <c r="A141" s="2"/>
      <c r="B141" s="32"/>
      <c r="C141" s="32"/>
      <c r="D141" s="32"/>
      <c r="E141" s="32"/>
      <c r="F141" s="32"/>
      <c r="G141" s="32"/>
      <c r="H141" s="32"/>
      <c r="I141" s="32"/>
      <c r="J141" s="34"/>
    </row>
    <row r="142" spans="1:10" ht="12.75">
      <c r="A142" s="2"/>
      <c r="B142" s="32"/>
      <c r="C142" s="32"/>
      <c r="D142" s="32"/>
      <c r="E142" s="32"/>
      <c r="F142" s="32"/>
      <c r="G142" s="32"/>
      <c r="H142" s="32"/>
      <c r="I142" s="32"/>
      <c r="J142" s="34"/>
    </row>
    <row r="143" spans="1:10" ht="12.75">
      <c r="A143" s="2"/>
      <c r="B143" s="32"/>
      <c r="C143" s="32"/>
      <c r="D143" s="32"/>
      <c r="E143" s="32"/>
      <c r="F143" s="32"/>
      <c r="G143" s="32"/>
      <c r="H143" s="32"/>
      <c r="I143" s="32"/>
      <c r="J143" s="34"/>
    </row>
    <row r="144" spans="1:10" ht="12.75">
      <c r="A144" s="2"/>
      <c r="B144" s="32"/>
      <c r="C144" s="32"/>
      <c r="D144" s="32"/>
      <c r="E144" s="32"/>
      <c r="F144" s="32"/>
      <c r="G144" s="32"/>
      <c r="H144" s="32"/>
      <c r="I144" s="32"/>
      <c r="J144" s="34"/>
    </row>
    <row r="145" spans="1:10" ht="12.75">
      <c r="A145" s="2"/>
      <c r="B145" s="32"/>
      <c r="C145" s="32"/>
      <c r="D145" s="32"/>
      <c r="E145" s="32"/>
      <c r="F145" s="32"/>
      <c r="G145" s="32"/>
      <c r="H145" s="32"/>
      <c r="I145" s="32"/>
      <c r="J145" s="34"/>
    </row>
    <row r="146" spans="1:10" ht="12.75">
      <c r="A146" s="2"/>
      <c r="B146" s="32"/>
      <c r="C146" s="32"/>
      <c r="D146" s="32"/>
      <c r="E146" s="32"/>
      <c r="F146" s="32"/>
      <c r="G146" s="32"/>
      <c r="H146" s="32"/>
      <c r="I146" s="32"/>
      <c r="J146" s="34"/>
    </row>
    <row r="147" spans="1:10" ht="12.75">
      <c r="A147" s="2"/>
      <c r="B147" s="32"/>
      <c r="C147" s="32"/>
      <c r="D147" s="32"/>
      <c r="E147" s="32"/>
      <c r="F147" s="32"/>
      <c r="G147" s="32"/>
      <c r="H147" s="32"/>
      <c r="I147" s="32"/>
      <c r="J147" s="34"/>
    </row>
    <row r="148" spans="1:10" ht="12.75">
      <c r="A148" s="2"/>
      <c r="B148" s="32"/>
      <c r="C148" s="32"/>
      <c r="D148" s="32"/>
      <c r="E148" s="32"/>
      <c r="F148" s="32"/>
      <c r="G148" s="32"/>
      <c r="H148" s="32"/>
      <c r="I148" s="32"/>
      <c r="J148" s="34"/>
    </row>
    <row r="149" spans="1:10" ht="12.75">
      <c r="A149" s="2"/>
      <c r="B149" s="32"/>
      <c r="C149" s="32"/>
      <c r="D149" s="32"/>
      <c r="E149" s="32"/>
      <c r="F149" s="32"/>
      <c r="G149" s="32"/>
      <c r="H149" s="32"/>
      <c r="I149" s="32"/>
      <c r="J149" s="34"/>
    </row>
    <row r="150" spans="1:10" ht="12.75">
      <c r="A150" s="2"/>
      <c r="B150" s="32"/>
      <c r="C150" s="32"/>
      <c r="D150" s="32"/>
      <c r="E150" s="32"/>
      <c r="F150" s="32"/>
      <c r="G150" s="32"/>
      <c r="H150" s="32"/>
      <c r="I150" s="32"/>
      <c r="J150" s="34"/>
    </row>
    <row r="151" spans="1:10" ht="12.75">
      <c r="A151" s="2"/>
      <c r="B151" s="32"/>
      <c r="C151" s="32"/>
      <c r="D151" s="32"/>
      <c r="E151" s="32"/>
      <c r="F151" s="32"/>
      <c r="G151" s="32"/>
      <c r="H151" s="32"/>
      <c r="I151" s="32"/>
      <c r="J151" s="34"/>
    </row>
    <row r="152" spans="1:10" ht="12.75">
      <c r="A152" s="2"/>
      <c r="B152" s="32"/>
      <c r="C152" s="32"/>
      <c r="D152" s="32"/>
      <c r="E152" s="32"/>
      <c r="F152" s="32"/>
      <c r="G152" s="32"/>
      <c r="H152" s="32"/>
      <c r="I152" s="32"/>
      <c r="J152" s="34"/>
    </row>
    <row r="153" spans="1:10" ht="12.75">
      <c r="A153" s="2"/>
      <c r="B153" s="32"/>
      <c r="C153" s="32"/>
      <c r="D153" s="32"/>
      <c r="E153" s="32"/>
      <c r="F153" s="32"/>
      <c r="G153" s="32"/>
      <c r="H153" s="32"/>
      <c r="I153" s="32"/>
      <c r="J153" s="34"/>
    </row>
    <row r="154" spans="1:10" ht="12.75">
      <c r="A154" s="2"/>
      <c r="B154" s="32"/>
      <c r="C154" s="32"/>
      <c r="D154" s="32"/>
      <c r="E154" s="32"/>
      <c r="F154" s="32"/>
      <c r="G154" s="32"/>
      <c r="H154" s="32"/>
      <c r="I154" s="32"/>
      <c r="J154" s="34"/>
    </row>
    <row r="155" spans="1:10" ht="12.75">
      <c r="A155" s="2"/>
      <c r="B155" s="32"/>
      <c r="C155" s="32"/>
      <c r="D155" s="32"/>
      <c r="E155" s="32"/>
      <c r="F155" s="32"/>
      <c r="G155" s="32"/>
      <c r="H155" s="32"/>
      <c r="I155" s="32"/>
      <c r="J155" s="34"/>
    </row>
    <row r="156" spans="1:10" ht="12.75">
      <c r="A156" s="2"/>
      <c r="B156" s="32"/>
      <c r="C156" s="32"/>
      <c r="D156" s="32"/>
      <c r="E156" s="32"/>
      <c r="F156" s="32"/>
      <c r="G156" s="32"/>
      <c r="H156" s="32"/>
      <c r="I156" s="32"/>
      <c r="J156" s="34"/>
    </row>
    <row r="157" spans="1:10" ht="12.75">
      <c r="A157" s="2"/>
      <c r="B157" s="32"/>
      <c r="C157" s="32"/>
      <c r="D157" s="32"/>
      <c r="E157" s="32"/>
      <c r="F157" s="32"/>
      <c r="G157" s="32"/>
      <c r="H157" s="32"/>
      <c r="I157" s="32"/>
      <c r="J157" s="34"/>
    </row>
    <row r="158" spans="1:10" ht="12.75">
      <c r="A158" s="2"/>
      <c r="B158" s="32"/>
      <c r="C158" s="32"/>
      <c r="D158" s="32"/>
      <c r="E158" s="32"/>
      <c r="F158" s="32"/>
      <c r="G158" s="32"/>
      <c r="H158" s="32"/>
      <c r="I158" s="32"/>
      <c r="J158" s="34"/>
    </row>
    <row r="159" spans="1:10" ht="12.75">
      <c r="A159" s="2"/>
      <c r="B159" s="32"/>
      <c r="C159" s="32"/>
      <c r="D159" s="32"/>
      <c r="E159" s="32"/>
      <c r="F159" s="32"/>
      <c r="G159" s="32"/>
      <c r="H159" s="32"/>
      <c r="I159" s="32"/>
      <c r="J159" s="34"/>
    </row>
    <row r="160" spans="1:10" ht="12.75">
      <c r="A160" s="2"/>
      <c r="B160" s="32"/>
      <c r="C160" s="32"/>
      <c r="D160" s="32"/>
      <c r="E160" s="32"/>
      <c r="F160" s="32"/>
      <c r="G160" s="32"/>
      <c r="H160" s="32"/>
      <c r="I160" s="32"/>
      <c r="J160" s="34"/>
    </row>
    <row r="161" spans="1:10" ht="12.75">
      <c r="A161" s="2"/>
      <c r="B161" s="32"/>
      <c r="C161" s="32"/>
      <c r="D161" s="32"/>
      <c r="E161" s="32"/>
      <c r="F161" s="32"/>
      <c r="G161" s="32"/>
      <c r="H161" s="32"/>
      <c r="I161" s="32"/>
      <c r="J161" s="34"/>
    </row>
    <row r="162" spans="1:10" ht="12.75">
      <c r="A162" s="2"/>
      <c r="B162" s="32"/>
      <c r="C162" s="32"/>
      <c r="D162" s="32"/>
      <c r="E162" s="32"/>
      <c r="F162" s="32"/>
      <c r="G162" s="32"/>
      <c r="H162" s="32"/>
      <c r="I162" s="32"/>
      <c r="J162" s="34"/>
    </row>
    <row r="163" spans="1:10" ht="12.75">
      <c r="A163" s="2"/>
      <c r="B163" s="32"/>
      <c r="C163" s="32"/>
      <c r="D163" s="32"/>
      <c r="E163" s="32"/>
      <c r="F163" s="32"/>
      <c r="G163" s="32"/>
      <c r="H163" s="32"/>
      <c r="I163" s="32"/>
      <c r="J163" s="34"/>
    </row>
    <row r="164" spans="1:10" ht="12.75">
      <c r="A164" s="2"/>
      <c r="B164" s="32"/>
      <c r="C164" s="32"/>
      <c r="D164" s="32"/>
      <c r="E164" s="32"/>
      <c r="F164" s="32"/>
      <c r="G164" s="32"/>
      <c r="H164" s="32"/>
      <c r="I164" s="32"/>
      <c r="J164" s="34"/>
    </row>
    <row r="165" spans="1:10" ht="12.75">
      <c r="A165" s="2"/>
      <c r="B165" s="32"/>
      <c r="C165" s="32"/>
      <c r="D165" s="32"/>
      <c r="E165" s="32"/>
      <c r="F165" s="32"/>
      <c r="G165" s="32"/>
      <c r="H165" s="32"/>
      <c r="I165" s="32"/>
      <c r="J165" s="34"/>
    </row>
    <row r="166" spans="1:10" ht="12.75">
      <c r="A166" s="2"/>
      <c r="B166" s="32"/>
      <c r="C166" s="32"/>
      <c r="D166" s="32"/>
      <c r="E166" s="32"/>
      <c r="F166" s="32"/>
      <c r="G166" s="32"/>
      <c r="H166" s="32"/>
      <c r="I166" s="32"/>
      <c r="J166" s="34"/>
    </row>
    <row r="167" spans="1:10" ht="12.75">
      <c r="A167" s="2"/>
      <c r="B167" s="32"/>
      <c r="C167" s="32"/>
      <c r="D167" s="32"/>
      <c r="E167" s="32"/>
      <c r="F167" s="32"/>
      <c r="G167" s="32"/>
      <c r="H167" s="32"/>
      <c r="I167" s="32"/>
      <c r="J167" s="34"/>
    </row>
    <row r="168" spans="1:10" ht="12.75">
      <c r="A168" s="2"/>
      <c r="B168" s="32"/>
      <c r="C168" s="32"/>
      <c r="D168" s="32"/>
      <c r="E168" s="32"/>
      <c r="F168" s="32"/>
      <c r="G168" s="32"/>
      <c r="H168" s="32"/>
      <c r="I168" s="32"/>
      <c r="J168" s="34"/>
    </row>
    <row r="169" spans="1:10" ht="12.75">
      <c r="A169" s="2"/>
      <c r="B169" s="32"/>
      <c r="C169" s="32"/>
      <c r="D169" s="32"/>
      <c r="E169" s="32"/>
      <c r="F169" s="32"/>
      <c r="G169" s="32"/>
      <c r="H169" s="32"/>
      <c r="I169" s="32"/>
      <c r="J169" s="34"/>
    </row>
    <row r="170" spans="1:10" ht="12.75">
      <c r="A170" s="2"/>
      <c r="B170" s="32"/>
      <c r="C170" s="32"/>
      <c r="D170" s="32"/>
      <c r="E170" s="32"/>
      <c r="F170" s="32"/>
      <c r="G170" s="32"/>
      <c r="H170" s="32"/>
      <c r="I170" s="32"/>
      <c r="J170" s="34"/>
    </row>
    <row r="171" spans="1:10" ht="12.75">
      <c r="A171" s="2"/>
      <c r="B171" s="32"/>
      <c r="C171" s="32"/>
      <c r="D171" s="32"/>
      <c r="E171" s="32"/>
      <c r="F171" s="32"/>
      <c r="G171" s="32"/>
      <c r="H171" s="32"/>
      <c r="I171" s="32"/>
      <c r="J171" s="34"/>
    </row>
    <row r="172" spans="1:10" ht="12.75">
      <c r="A172" s="2"/>
      <c r="B172" s="32"/>
      <c r="C172" s="32"/>
      <c r="D172" s="32"/>
      <c r="E172" s="32"/>
      <c r="F172" s="32"/>
      <c r="G172" s="32"/>
      <c r="H172" s="32"/>
      <c r="I172" s="32"/>
      <c r="J172" s="34"/>
    </row>
    <row r="173" spans="1:10" ht="12.75">
      <c r="A173" s="2"/>
      <c r="B173" s="32"/>
      <c r="C173" s="32"/>
      <c r="D173" s="32"/>
      <c r="E173" s="32"/>
      <c r="F173" s="32"/>
      <c r="G173" s="32"/>
      <c r="H173" s="32"/>
      <c r="I173" s="32"/>
      <c r="J173" s="34"/>
    </row>
    <row r="174" spans="1:10" ht="12.75">
      <c r="A174" s="2"/>
      <c r="B174" s="32"/>
      <c r="C174" s="32"/>
      <c r="D174" s="32"/>
      <c r="E174" s="32"/>
      <c r="F174" s="32"/>
      <c r="G174" s="32"/>
      <c r="H174" s="32"/>
      <c r="I174" s="32"/>
      <c r="J174" s="34"/>
    </row>
    <row r="175" spans="1:10" ht="12.75">
      <c r="A175" s="2"/>
      <c r="B175" s="32"/>
      <c r="C175" s="32"/>
      <c r="D175" s="32"/>
      <c r="E175" s="32"/>
      <c r="F175" s="32"/>
      <c r="G175" s="32"/>
      <c r="H175" s="32"/>
      <c r="I175" s="32"/>
      <c r="J175" s="34"/>
    </row>
    <row r="176" spans="1:10" ht="12.75">
      <c r="A176" s="2"/>
      <c r="B176" s="32"/>
      <c r="C176" s="32"/>
      <c r="D176" s="32"/>
      <c r="E176" s="32"/>
      <c r="F176" s="32"/>
      <c r="G176" s="32"/>
      <c r="H176" s="32"/>
      <c r="I176" s="32"/>
      <c r="J176" s="34"/>
    </row>
    <row r="177" spans="1:10" ht="12.75">
      <c r="A177" s="2"/>
      <c r="B177" s="32"/>
      <c r="C177" s="32"/>
      <c r="D177" s="32"/>
      <c r="E177" s="32"/>
      <c r="F177" s="32"/>
      <c r="G177" s="32"/>
      <c r="H177" s="32"/>
      <c r="I177" s="32"/>
      <c r="J177" s="34"/>
    </row>
    <row r="178" spans="1:10" ht="12.75">
      <c r="A178" s="2"/>
      <c r="B178" s="32"/>
      <c r="C178" s="32"/>
      <c r="D178" s="32"/>
      <c r="E178" s="32"/>
      <c r="F178" s="32"/>
      <c r="G178" s="32"/>
      <c r="H178" s="32"/>
      <c r="I178" s="32"/>
      <c r="J178" s="34"/>
    </row>
    <row r="179" spans="1:10" ht="12.75">
      <c r="A179" s="2"/>
      <c r="B179" s="32"/>
      <c r="C179" s="32"/>
      <c r="D179" s="32"/>
      <c r="E179" s="32"/>
      <c r="F179" s="32"/>
      <c r="G179" s="32"/>
      <c r="H179" s="32"/>
      <c r="I179" s="32"/>
      <c r="J179" s="34"/>
    </row>
    <row r="180" spans="1:10" ht="12.75">
      <c r="A180" s="2"/>
      <c r="B180" s="32"/>
      <c r="C180" s="32"/>
      <c r="D180" s="32"/>
      <c r="E180" s="32"/>
      <c r="F180" s="32"/>
      <c r="G180" s="32"/>
      <c r="H180" s="32"/>
      <c r="I180" s="32"/>
      <c r="J180" s="34"/>
    </row>
    <row r="181" spans="1:10" ht="12.75">
      <c r="A181" s="2"/>
      <c r="B181" s="32"/>
      <c r="C181" s="32"/>
      <c r="D181" s="32"/>
      <c r="E181" s="32"/>
      <c r="F181" s="32"/>
      <c r="G181" s="32"/>
      <c r="H181" s="32"/>
      <c r="I181" s="32"/>
      <c r="J181" s="34"/>
    </row>
    <row r="182" spans="1:10" ht="12.75">
      <c r="A182" s="2"/>
      <c r="B182" s="32"/>
      <c r="C182" s="32"/>
      <c r="D182" s="32"/>
      <c r="E182" s="32"/>
      <c r="F182" s="32"/>
      <c r="G182" s="32"/>
      <c r="H182" s="32"/>
      <c r="I182" s="32"/>
      <c r="J182" s="34"/>
    </row>
    <row r="183" spans="1:10" ht="12.75">
      <c r="A183" s="2"/>
      <c r="B183" s="32"/>
      <c r="C183" s="32"/>
      <c r="D183" s="32"/>
      <c r="E183" s="32"/>
      <c r="F183" s="32"/>
      <c r="G183" s="32"/>
      <c r="H183" s="32"/>
      <c r="I183" s="32"/>
      <c r="J183" s="34"/>
    </row>
    <row r="184" spans="1:10" ht="12.75">
      <c r="A184" s="2"/>
      <c r="B184" s="32"/>
      <c r="C184" s="32"/>
      <c r="D184" s="32"/>
      <c r="E184" s="32"/>
      <c r="F184" s="32"/>
      <c r="G184" s="32"/>
      <c r="H184" s="32"/>
      <c r="I184" s="32"/>
      <c r="J184" s="34"/>
    </row>
    <row r="185" spans="1:10" ht="12.75">
      <c r="A185" s="2"/>
      <c r="B185" s="32"/>
      <c r="C185" s="32"/>
      <c r="D185" s="32"/>
      <c r="E185" s="32"/>
      <c r="F185" s="32"/>
      <c r="G185" s="32"/>
      <c r="H185" s="32"/>
      <c r="I185" s="32"/>
      <c r="J185" s="34"/>
    </row>
    <row r="186" spans="1:10" ht="12.75">
      <c r="A186" s="2"/>
      <c r="B186" s="32"/>
      <c r="C186" s="32"/>
      <c r="D186" s="32"/>
      <c r="E186" s="32"/>
      <c r="F186" s="32"/>
      <c r="G186" s="32"/>
      <c r="H186" s="32"/>
      <c r="I186" s="32"/>
      <c r="J186" s="34"/>
    </row>
    <row r="187" spans="1:10" ht="12.75">
      <c r="A187" s="2"/>
      <c r="B187" s="32"/>
      <c r="C187" s="32"/>
      <c r="D187" s="32"/>
      <c r="E187" s="32"/>
      <c r="F187" s="32"/>
      <c r="G187" s="32"/>
      <c r="H187" s="32"/>
      <c r="I187" s="32"/>
      <c r="J187" s="34"/>
    </row>
    <row r="188" spans="1:10" ht="12.75">
      <c r="A188" s="2"/>
      <c r="B188" s="32"/>
      <c r="C188" s="32"/>
      <c r="D188" s="32"/>
      <c r="E188" s="32"/>
      <c r="F188" s="32"/>
      <c r="G188" s="32"/>
      <c r="H188" s="32"/>
      <c r="I188" s="32"/>
      <c r="J188" s="34"/>
    </row>
    <row r="189" spans="1:10" ht="12.75">
      <c r="A189" s="2"/>
      <c r="B189" s="32"/>
      <c r="C189" s="32"/>
      <c r="D189" s="32"/>
      <c r="E189" s="32"/>
      <c r="F189" s="32"/>
      <c r="G189" s="32"/>
      <c r="H189" s="32"/>
      <c r="I189" s="32"/>
      <c r="J189" s="34"/>
    </row>
    <row r="190" spans="1:10" ht="12.75">
      <c r="A190" s="2"/>
      <c r="B190" s="32"/>
      <c r="C190" s="32"/>
      <c r="D190" s="32"/>
      <c r="E190" s="32"/>
      <c r="F190" s="32"/>
      <c r="G190" s="32"/>
      <c r="H190" s="32"/>
      <c r="I190" s="32"/>
      <c r="J190" s="34"/>
    </row>
    <row r="191" spans="1:10" ht="12.75">
      <c r="A191" s="2"/>
      <c r="B191" s="32"/>
      <c r="C191" s="32"/>
      <c r="D191" s="32"/>
      <c r="E191" s="32"/>
      <c r="F191" s="32"/>
      <c r="G191" s="32"/>
      <c r="H191" s="32"/>
      <c r="I191" s="32"/>
      <c r="J191" s="34"/>
    </row>
    <row r="192" spans="1:10" ht="12.75">
      <c r="A192" s="2"/>
      <c r="B192" s="32"/>
      <c r="C192" s="32"/>
      <c r="D192" s="32"/>
      <c r="E192" s="32"/>
      <c r="F192" s="32"/>
      <c r="G192" s="32"/>
      <c r="H192" s="32"/>
      <c r="I192" s="32"/>
      <c r="J192" s="34"/>
    </row>
    <row r="193" spans="1:10" ht="12.75">
      <c r="A193" s="2"/>
      <c r="B193" s="32"/>
      <c r="C193" s="32"/>
      <c r="D193" s="32"/>
      <c r="E193" s="32"/>
      <c r="F193" s="32"/>
      <c r="G193" s="32"/>
      <c r="H193" s="32"/>
      <c r="I193" s="32"/>
      <c r="J193" s="34"/>
    </row>
    <row r="194" spans="1:10" ht="12.75">
      <c r="A194" s="2"/>
      <c r="B194" s="32"/>
      <c r="C194" s="32"/>
      <c r="D194" s="32"/>
      <c r="E194" s="32"/>
      <c r="F194" s="32"/>
      <c r="G194" s="32"/>
      <c r="H194" s="32"/>
      <c r="I194" s="32"/>
      <c r="J194" s="34"/>
    </row>
    <row r="195" spans="1:10" ht="12.75">
      <c r="A195" s="2"/>
      <c r="B195" s="32"/>
      <c r="C195" s="32"/>
      <c r="D195" s="32"/>
      <c r="E195" s="32"/>
      <c r="F195" s="32"/>
      <c r="G195" s="32"/>
      <c r="H195" s="32"/>
      <c r="I195" s="32"/>
      <c r="J195" s="34"/>
    </row>
    <row r="196" spans="1:10" ht="12.75">
      <c r="A196" s="2"/>
      <c r="B196" s="32"/>
      <c r="C196" s="32"/>
      <c r="D196" s="32"/>
      <c r="E196" s="32"/>
      <c r="F196" s="32"/>
      <c r="G196" s="32"/>
      <c r="H196" s="32"/>
      <c r="I196" s="32"/>
      <c r="J196" s="34"/>
    </row>
    <row r="197" spans="1:10" ht="12.75">
      <c r="A197" s="2"/>
      <c r="B197" s="32"/>
      <c r="C197" s="32"/>
      <c r="D197" s="32"/>
      <c r="E197" s="32"/>
      <c r="F197" s="32"/>
      <c r="G197" s="32"/>
      <c r="H197" s="32"/>
      <c r="I197" s="32"/>
      <c r="J197" s="34"/>
    </row>
    <row r="198" spans="1:10" ht="12.75">
      <c r="A198" s="2"/>
      <c r="B198" s="32"/>
      <c r="C198" s="32"/>
      <c r="D198" s="32"/>
      <c r="E198" s="32"/>
      <c r="F198" s="32"/>
      <c r="G198" s="32"/>
      <c r="H198" s="32"/>
      <c r="I198" s="32"/>
      <c r="J198" s="34"/>
    </row>
    <row r="199" spans="1:10" ht="12.75">
      <c r="A199" s="2"/>
      <c r="B199" s="32"/>
      <c r="C199" s="32"/>
      <c r="D199" s="32"/>
      <c r="E199" s="32"/>
      <c r="F199" s="32"/>
      <c r="G199" s="32"/>
      <c r="H199" s="32"/>
      <c r="I199" s="32"/>
      <c r="J199" s="34"/>
    </row>
    <row r="200" spans="1:10" ht="12.75">
      <c r="A200" s="2"/>
      <c r="B200" s="32"/>
      <c r="C200" s="32"/>
      <c r="D200" s="32"/>
      <c r="E200" s="32"/>
      <c r="F200" s="32"/>
      <c r="G200" s="32"/>
      <c r="H200" s="32"/>
      <c r="I200" s="32"/>
      <c r="J200" s="34"/>
    </row>
    <row r="201" spans="1:10" ht="12.75">
      <c r="A201" s="2"/>
      <c r="B201" s="32"/>
      <c r="C201" s="32"/>
      <c r="D201" s="32"/>
      <c r="E201" s="32"/>
      <c r="F201" s="32"/>
      <c r="G201" s="32"/>
      <c r="H201" s="32"/>
      <c r="I201" s="32"/>
      <c r="J201" s="34"/>
    </row>
    <row r="202" spans="1:10" ht="12.75">
      <c r="A202" s="2"/>
      <c r="B202" s="32"/>
      <c r="C202" s="32"/>
      <c r="D202" s="32"/>
      <c r="E202" s="32"/>
      <c r="F202" s="32"/>
      <c r="G202" s="32"/>
      <c r="H202" s="32"/>
      <c r="I202" s="32"/>
      <c r="J202" s="34"/>
    </row>
    <row r="203" spans="1:10" ht="12.75">
      <c r="A203" s="2"/>
      <c r="B203" s="32"/>
      <c r="C203" s="32"/>
      <c r="D203" s="32"/>
      <c r="E203" s="32"/>
      <c r="F203" s="32"/>
      <c r="G203" s="32"/>
      <c r="H203" s="32"/>
      <c r="I203" s="32"/>
      <c r="J203" s="34"/>
    </row>
    <row r="204" spans="1:10" ht="12.75">
      <c r="A204" s="2"/>
      <c r="B204" s="32"/>
      <c r="C204" s="32"/>
      <c r="D204" s="32"/>
      <c r="E204" s="32"/>
      <c r="F204" s="32"/>
      <c r="G204" s="32"/>
      <c r="H204" s="32"/>
      <c r="I204" s="32"/>
      <c r="J204" s="34"/>
    </row>
    <row r="205" spans="1:10" ht="12.75">
      <c r="A205" s="2"/>
      <c r="B205" s="32"/>
      <c r="C205" s="32"/>
      <c r="D205" s="32"/>
      <c r="E205" s="32"/>
      <c r="F205" s="32"/>
      <c r="G205" s="32"/>
      <c r="H205" s="32"/>
      <c r="I205" s="32"/>
      <c r="J205" s="34"/>
    </row>
    <row r="206" spans="1:10" ht="12.75">
      <c r="A206" s="2"/>
      <c r="B206" s="32"/>
      <c r="C206" s="32"/>
      <c r="D206" s="32"/>
      <c r="E206" s="32"/>
      <c r="F206" s="32"/>
      <c r="G206" s="32"/>
      <c r="H206" s="32"/>
      <c r="I206" s="32"/>
      <c r="J206" s="34"/>
    </row>
    <row r="207" spans="1:10" ht="12.75">
      <c r="A207" s="2"/>
      <c r="B207" s="32"/>
      <c r="C207" s="32"/>
      <c r="D207" s="32"/>
      <c r="E207" s="32"/>
      <c r="F207" s="32"/>
      <c r="G207" s="32"/>
      <c r="H207" s="32"/>
      <c r="I207" s="32"/>
      <c r="J207" s="34"/>
    </row>
    <row r="208" spans="1:10" ht="12.75">
      <c r="A208" s="2"/>
      <c r="B208" s="32"/>
      <c r="C208" s="32"/>
      <c r="D208" s="32"/>
      <c r="E208" s="32"/>
      <c r="F208" s="32"/>
      <c r="G208" s="32"/>
      <c r="H208" s="32"/>
      <c r="I208" s="32"/>
      <c r="J208" s="34"/>
    </row>
    <row r="209" spans="1:10" ht="12.75">
      <c r="A209" s="2"/>
      <c r="B209" s="32"/>
      <c r="C209" s="32"/>
      <c r="D209" s="32"/>
      <c r="E209" s="32"/>
      <c r="F209" s="32"/>
      <c r="G209" s="32"/>
      <c r="H209" s="32"/>
      <c r="I209" s="32"/>
      <c r="J209" s="34"/>
    </row>
    <row r="210" spans="1:10" ht="12.75">
      <c r="A210" s="2"/>
      <c r="B210" s="32"/>
      <c r="C210" s="32"/>
      <c r="D210" s="32"/>
      <c r="E210" s="32"/>
      <c r="F210" s="32"/>
      <c r="G210" s="32"/>
      <c r="H210" s="32"/>
      <c r="I210" s="32"/>
      <c r="J210" s="34"/>
    </row>
    <row r="211" spans="1:10" ht="12.75">
      <c r="A211" s="2"/>
      <c r="B211" s="32"/>
      <c r="C211" s="32"/>
      <c r="D211" s="32"/>
      <c r="E211" s="32"/>
      <c r="F211" s="32"/>
      <c r="G211" s="32"/>
      <c r="H211" s="32"/>
      <c r="I211" s="32"/>
      <c r="J211" s="34"/>
    </row>
    <row r="212" spans="1:10" ht="12.75">
      <c r="A212" s="2"/>
      <c r="B212" s="32"/>
      <c r="C212" s="32"/>
      <c r="D212" s="32"/>
      <c r="E212" s="32"/>
      <c r="F212" s="32"/>
      <c r="G212" s="32"/>
      <c r="H212" s="32"/>
      <c r="I212" s="32"/>
      <c r="J212" s="34"/>
    </row>
    <row r="213" spans="1:10" ht="12.75">
      <c r="A213" s="2"/>
      <c r="B213" s="32"/>
      <c r="C213" s="32"/>
      <c r="D213" s="32"/>
      <c r="E213" s="32"/>
      <c r="F213" s="32"/>
      <c r="G213" s="32"/>
      <c r="H213" s="32"/>
      <c r="I213" s="32"/>
      <c r="J213" s="34"/>
    </row>
    <row r="214" spans="1:10" ht="12.75">
      <c r="A214" s="2"/>
      <c r="B214" s="32"/>
      <c r="C214" s="32"/>
      <c r="D214" s="32"/>
      <c r="E214" s="32"/>
      <c r="F214" s="32"/>
      <c r="G214" s="32"/>
      <c r="H214" s="32"/>
      <c r="I214" s="32"/>
      <c r="J214" s="34"/>
    </row>
    <row r="215" spans="1:10" ht="12.75">
      <c r="A215" s="2"/>
      <c r="B215" s="32"/>
      <c r="C215" s="32"/>
      <c r="D215" s="32"/>
      <c r="E215" s="32"/>
      <c r="F215" s="32"/>
      <c r="G215" s="32"/>
      <c r="H215" s="32"/>
      <c r="I215" s="32"/>
      <c r="J215" s="34"/>
    </row>
    <row r="216" spans="1:10" ht="12.75">
      <c r="A216" s="2"/>
      <c r="B216" s="32"/>
      <c r="C216" s="32"/>
      <c r="D216" s="32"/>
      <c r="E216" s="32"/>
      <c r="F216" s="32"/>
      <c r="G216" s="32"/>
      <c r="H216" s="32"/>
      <c r="I216" s="32"/>
      <c r="J216" s="34"/>
    </row>
    <row r="217" spans="1:10" ht="12.75">
      <c r="A217" s="2"/>
      <c r="B217" s="32"/>
      <c r="C217" s="32"/>
      <c r="D217" s="32"/>
      <c r="E217" s="32"/>
      <c r="F217" s="32"/>
      <c r="G217" s="32"/>
      <c r="H217" s="32"/>
      <c r="I217" s="32"/>
      <c r="J217" s="34"/>
    </row>
    <row r="218" spans="1:10" ht="12.75">
      <c r="A218" s="2"/>
      <c r="B218" s="32"/>
      <c r="C218" s="32"/>
      <c r="D218" s="32"/>
      <c r="E218" s="32"/>
      <c r="F218" s="32"/>
      <c r="G218" s="32"/>
      <c r="H218" s="32"/>
      <c r="I218" s="32"/>
      <c r="J218" s="34"/>
    </row>
    <row r="219" spans="1:10" ht="12.75">
      <c r="A219" s="2"/>
      <c r="B219" s="32"/>
      <c r="C219" s="32"/>
      <c r="D219" s="32"/>
      <c r="E219" s="32"/>
      <c r="F219" s="32"/>
      <c r="G219" s="32"/>
      <c r="H219" s="32"/>
      <c r="I219" s="32"/>
      <c r="J219" s="34"/>
    </row>
    <row r="220" spans="1:10" ht="12.75">
      <c r="A220" s="2"/>
      <c r="B220" s="32"/>
      <c r="C220" s="32"/>
      <c r="D220" s="32"/>
      <c r="E220" s="32"/>
      <c r="F220" s="32"/>
      <c r="G220" s="32"/>
      <c r="H220" s="32"/>
      <c r="I220" s="32"/>
      <c r="J220" s="34"/>
    </row>
    <row r="221" spans="1:10" ht="12.75">
      <c r="A221" s="2"/>
      <c r="B221" s="32"/>
      <c r="C221" s="32"/>
      <c r="D221" s="32"/>
      <c r="E221" s="32"/>
      <c r="F221" s="32"/>
      <c r="G221" s="32"/>
      <c r="H221" s="32"/>
      <c r="I221" s="32"/>
      <c r="J221" s="34"/>
    </row>
    <row r="222" spans="1:10" ht="12.75">
      <c r="A222" s="2"/>
      <c r="B222" s="32"/>
      <c r="C222" s="32"/>
      <c r="D222" s="32"/>
      <c r="E222" s="32"/>
      <c r="F222" s="32"/>
      <c r="G222" s="32"/>
      <c r="H222" s="32"/>
      <c r="I222" s="32"/>
      <c r="J222" s="34"/>
    </row>
    <row r="223" spans="1:10" ht="12.75">
      <c r="A223" s="2"/>
      <c r="B223" s="32"/>
      <c r="C223" s="32"/>
      <c r="D223" s="32"/>
      <c r="E223" s="32"/>
      <c r="F223" s="32"/>
      <c r="G223" s="32"/>
      <c r="H223" s="32"/>
      <c r="I223" s="32"/>
      <c r="J223" s="34"/>
    </row>
    <row r="224" spans="1:10" ht="12.75">
      <c r="A224" s="2"/>
      <c r="B224" s="32"/>
      <c r="C224" s="32"/>
      <c r="D224" s="32"/>
      <c r="E224" s="32"/>
      <c r="F224" s="32"/>
      <c r="G224" s="32"/>
      <c r="H224" s="32"/>
      <c r="I224" s="32"/>
      <c r="J224" s="34"/>
    </row>
    <row r="225" spans="1:10" ht="12.75">
      <c r="A225" s="2"/>
      <c r="B225" s="32"/>
      <c r="C225" s="32"/>
      <c r="D225" s="32"/>
      <c r="E225" s="32"/>
      <c r="F225" s="32"/>
      <c r="G225" s="32"/>
      <c r="H225" s="32"/>
      <c r="I225" s="32"/>
      <c r="J225" s="34"/>
    </row>
    <row r="226" spans="1:10" ht="12.75">
      <c r="A226" s="2"/>
      <c r="B226" s="32"/>
      <c r="C226" s="32"/>
      <c r="D226" s="32"/>
      <c r="E226" s="32"/>
      <c r="F226" s="32"/>
      <c r="G226" s="32"/>
      <c r="H226" s="32"/>
      <c r="I226" s="32"/>
      <c r="J226" s="34"/>
    </row>
    <row r="227" spans="1:10" ht="12.75">
      <c r="A227" s="2"/>
      <c r="B227" s="32"/>
      <c r="C227" s="32"/>
      <c r="D227" s="32"/>
      <c r="E227" s="32"/>
      <c r="F227" s="32"/>
      <c r="G227" s="32"/>
      <c r="H227" s="32"/>
      <c r="I227" s="32"/>
      <c r="J227" s="34"/>
    </row>
    <row r="228" spans="1:10" ht="12.75">
      <c r="A228" s="2"/>
      <c r="B228" s="32"/>
      <c r="C228" s="32"/>
      <c r="D228" s="32"/>
      <c r="E228" s="32"/>
      <c r="F228" s="32"/>
      <c r="G228" s="32"/>
      <c r="H228" s="32"/>
      <c r="I228" s="32"/>
      <c r="J228" s="34"/>
    </row>
    <row r="229" spans="1:10" ht="12.75">
      <c r="A229" s="2"/>
      <c r="B229" s="32"/>
      <c r="C229" s="32"/>
      <c r="D229" s="32"/>
      <c r="E229" s="32"/>
      <c r="F229" s="32"/>
      <c r="G229" s="32"/>
      <c r="H229" s="32"/>
      <c r="I229" s="32"/>
      <c r="J229" s="34"/>
    </row>
    <row r="230" spans="1:10" ht="12.75">
      <c r="A230" s="2"/>
      <c r="B230" s="32"/>
      <c r="C230" s="32"/>
      <c r="D230" s="32"/>
      <c r="E230" s="32"/>
      <c r="F230" s="32"/>
      <c r="G230" s="32"/>
      <c r="H230" s="32"/>
      <c r="I230" s="32"/>
      <c r="J230" s="34"/>
    </row>
    <row r="231" spans="1:10" ht="12.75">
      <c r="A231" s="2"/>
      <c r="B231" s="32"/>
      <c r="C231" s="32"/>
      <c r="D231" s="32"/>
      <c r="E231" s="32"/>
      <c r="F231" s="32"/>
      <c r="G231" s="32"/>
      <c r="H231" s="32"/>
      <c r="I231" s="32"/>
      <c r="J231" s="34"/>
    </row>
    <row r="232" spans="1:10" ht="12.75">
      <c r="A232" s="2"/>
      <c r="B232" s="32"/>
      <c r="C232" s="32"/>
      <c r="D232" s="32"/>
      <c r="E232" s="32"/>
      <c r="F232" s="32"/>
      <c r="G232" s="32"/>
      <c r="H232" s="32"/>
      <c r="I232" s="32"/>
      <c r="J232" s="34"/>
    </row>
    <row r="233" spans="1:10" ht="12.75">
      <c r="A233" s="2"/>
      <c r="B233" s="32"/>
      <c r="C233" s="32"/>
      <c r="D233" s="32"/>
      <c r="E233" s="32"/>
      <c r="F233" s="32"/>
      <c r="G233" s="32"/>
      <c r="H233" s="32"/>
      <c r="I233" s="32"/>
      <c r="J233" s="34"/>
    </row>
    <row r="234" spans="1:10" ht="12.75">
      <c r="A234" s="2"/>
      <c r="B234" s="32"/>
      <c r="C234" s="32"/>
      <c r="D234" s="32"/>
      <c r="E234" s="32"/>
      <c r="F234" s="32"/>
      <c r="G234" s="32"/>
      <c r="H234" s="32"/>
      <c r="I234" s="32"/>
      <c r="J234" s="34"/>
    </row>
    <row r="235" spans="1:10" ht="12.75">
      <c r="A235" s="2"/>
      <c r="B235" s="32"/>
      <c r="C235" s="32"/>
      <c r="D235" s="32"/>
      <c r="E235" s="32"/>
      <c r="F235" s="32"/>
      <c r="G235" s="32"/>
      <c r="H235" s="32"/>
      <c r="I235" s="32"/>
      <c r="J235" s="34"/>
    </row>
    <row r="236" spans="1:10" ht="12.75">
      <c r="A236" s="2"/>
      <c r="B236" s="32"/>
      <c r="C236" s="32"/>
      <c r="D236" s="32"/>
      <c r="E236" s="32"/>
      <c r="F236" s="32"/>
      <c r="G236" s="32"/>
      <c r="H236" s="32"/>
      <c r="I236" s="32"/>
      <c r="J236" s="34"/>
    </row>
    <row r="237" spans="1:10" ht="12.75">
      <c r="A237" s="2"/>
      <c r="B237" s="32"/>
      <c r="C237" s="32"/>
      <c r="D237" s="32"/>
      <c r="E237" s="32"/>
      <c r="F237" s="32"/>
      <c r="G237" s="32"/>
      <c r="H237" s="32"/>
      <c r="I237" s="32"/>
      <c r="J237" s="34"/>
    </row>
    <row r="238" spans="1:10" ht="12.75">
      <c r="A238" s="2"/>
      <c r="B238" s="32"/>
      <c r="C238" s="32"/>
      <c r="D238" s="32"/>
      <c r="E238" s="32"/>
      <c r="F238" s="32"/>
      <c r="G238" s="32"/>
      <c r="H238" s="32"/>
      <c r="I238" s="32"/>
      <c r="J238" s="34"/>
    </row>
    <row r="239" spans="1:10" ht="12.75">
      <c r="A239" s="2"/>
      <c r="B239" s="32"/>
      <c r="C239" s="32"/>
      <c r="D239" s="32"/>
      <c r="E239" s="32"/>
      <c r="F239" s="32"/>
      <c r="G239" s="32"/>
      <c r="H239" s="32"/>
      <c r="I239" s="32"/>
      <c r="J239" s="34"/>
    </row>
    <row r="240" spans="1:10" ht="12.75">
      <c r="A240" s="2"/>
      <c r="B240" s="32"/>
      <c r="C240" s="32"/>
      <c r="D240" s="32"/>
      <c r="E240" s="32"/>
      <c r="F240" s="32"/>
      <c r="G240" s="32"/>
      <c r="H240" s="32"/>
      <c r="I240" s="32"/>
      <c r="J240" s="34"/>
    </row>
    <row r="241" spans="1:10" ht="12.75">
      <c r="A241" s="2"/>
      <c r="B241" s="32"/>
      <c r="C241" s="32"/>
      <c r="D241" s="32"/>
      <c r="E241" s="32"/>
      <c r="F241" s="32"/>
      <c r="G241" s="32"/>
      <c r="H241" s="32"/>
      <c r="I241" s="32"/>
      <c r="J241" s="34"/>
    </row>
    <row r="242" spans="1:10" ht="12.75">
      <c r="A242" s="2"/>
      <c r="B242" s="32"/>
      <c r="C242" s="32"/>
      <c r="D242" s="32"/>
      <c r="E242" s="32"/>
      <c r="F242" s="32"/>
      <c r="G242" s="32"/>
      <c r="H242" s="32"/>
      <c r="I242" s="32"/>
      <c r="J242" s="34"/>
    </row>
    <row r="243" spans="1:10" ht="12.75">
      <c r="A243" s="2"/>
      <c r="B243" s="32"/>
      <c r="C243" s="32"/>
      <c r="D243" s="32"/>
      <c r="E243" s="32"/>
      <c r="F243" s="32"/>
      <c r="G243" s="32"/>
      <c r="H243" s="32"/>
      <c r="I243" s="32"/>
      <c r="J243" s="34"/>
    </row>
    <row r="244" spans="1:10" ht="12.75">
      <c r="A244" s="2"/>
      <c r="B244" s="32"/>
      <c r="C244" s="32"/>
      <c r="D244" s="32"/>
      <c r="E244" s="32"/>
      <c r="F244" s="32"/>
      <c r="G244" s="32"/>
      <c r="H244" s="32"/>
      <c r="I244" s="32"/>
      <c r="J244" s="34"/>
    </row>
    <row r="245" spans="1:10" ht="12.75">
      <c r="A245" s="2"/>
      <c r="B245" s="32"/>
      <c r="C245" s="32"/>
      <c r="D245" s="32"/>
      <c r="E245" s="32"/>
      <c r="F245" s="32"/>
      <c r="G245" s="32"/>
      <c r="H245" s="32"/>
      <c r="I245" s="32"/>
      <c r="J245" s="34"/>
    </row>
    <row r="246" spans="1:10" ht="12.75">
      <c r="A246" s="2"/>
      <c r="B246" s="32"/>
      <c r="C246" s="32"/>
      <c r="D246" s="32"/>
      <c r="E246" s="32"/>
      <c r="F246" s="32"/>
      <c r="G246" s="32"/>
      <c r="H246" s="32"/>
      <c r="I246" s="32"/>
      <c r="J246" s="34"/>
    </row>
    <row r="247" spans="1:10" ht="12.75">
      <c r="A247" s="2"/>
      <c r="B247" s="32"/>
      <c r="C247" s="32"/>
      <c r="D247" s="32"/>
      <c r="E247" s="32"/>
      <c r="F247" s="32"/>
      <c r="G247" s="32"/>
      <c r="H247" s="32"/>
      <c r="I247" s="32"/>
      <c r="J247" s="34"/>
    </row>
    <row r="248" spans="1:10" ht="12.75">
      <c r="A248" s="2"/>
      <c r="B248" s="32"/>
      <c r="C248" s="32"/>
      <c r="D248" s="32"/>
      <c r="E248" s="32"/>
      <c r="F248" s="32"/>
      <c r="G248" s="32"/>
      <c r="H248" s="32"/>
      <c r="I248" s="32"/>
      <c r="J248" s="34"/>
    </row>
    <row r="249" spans="1:10" ht="12.75">
      <c r="A249" s="2"/>
      <c r="B249" s="32"/>
      <c r="C249" s="32"/>
      <c r="D249" s="32"/>
      <c r="E249" s="32"/>
      <c r="F249" s="32"/>
      <c r="G249" s="32"/>
      <c r="H249" s="32"/>
      <c r="I249" s="32"/>
      <c r="J249" s="34"/>
    </row>
    <row r="250" spans="1:10" ht="12.75">
      <c r="A250" s="2"/>
      <c r="B250" s="32"/>
      <c r="C250" s="32"/>
      <c r="D250" s="32"/>
      <c r="E250" s="32"/>
      <c r="F250" s="32"/>
      <c r="G250" s="32"/>
      <c r="H250" s="32"/>
      <c r="I250" s="32"/>
      <c r="J250" s="34"/>
    </row>
    <row r="251" spans="1:10" ht="12.75">
      <c r="A251" s="2"/>
      <c r="B251" s="32"/>
      <c r="C251" s="32"/>
      <c r="D251" s="32"/>
      <c r="E251" s="32"/>
      <c r="F251" s="32"/>
      <c r="G251" s="32"/>
      <c r="H251" s="32"/>
      <c r="I251" s="32"/>
      <c r="J251" s="34"/>
    </row>
    <row r="252" spans="1:10" ht="12.75">
      <c r="A252" s="2"/>
      <c r="B252" s="32"/>
      <c r="C252" s="32"/>
      <c r="D252" s="32"/>
      <c r="E252" s="32"/>
      <c r="F252" s="32"/>
      <c r="G252" s="32"/>
      <c r="H252" s="32"/>
      <c r="I252" s="32"/>
      <c r="J252" s="34"/>
    </row>
    <row r="253" spans="1:10" ht="12.75">
      <c r="A253" s="2"/>
      <c r="B253" s="32"/>
      <c r="C253" s="32"/>
      <c r="D253" s="32"/>
      <c r="E253" s="32"/>
      <c r="F253" s="32"/>
      <c r="G253" s="32"/>
      <c r="H253" s="32"/>
      <c r="I253" s="32"/>
      <c r="J253" s="34"/>
    </row>
    <row r="254" spans="1:10" ht="12.75">
      <c r="A254" s="2"/>
      <c r="B254" s="32"/>
      <c r="C254" s="32"/>
      <c r="D254" s="32"/>
      <c r="E254" s="32"/>
      <c r="F254" s="32"/>
      <c r="G254" s="32"/>
      <c r="H254" s="32"/>
      <c r="I254" s="32"/>
      <c r="J254" s="34"/>
    </row>
    <row r="255" spans="1:10" ht="12.75">
      <c r="A255" s="2"/>
      <c r="B255" s="32"/>
      <c r="C255" s="32"/>
      <c r="D255" s="32"/>
      <c r="E255" s="32"/>
      <c r="F255" s="32"/>
      <c r="G255" s="32"/>
      <c r="H255" s="32"/>
      <c r="I255" s="32"/>
      <c r="J255" s="34"/>
    </row>
    <row r="256" spans="1:10" ht="12.75">
      <c r="A256" s="2"/>
      <c r="B256" s="32"/>
      <c r="C256" s="32"/>
      <c r="D256" s="32"/>
      <c r="E256" s="32"/>
      <c r="F256" s="32"/>
      <c r="G256" s="32"/>
      <c r="H256" s="32"/>
      <c r="I256" s="32"/>
      <c r="J256" s="34"/>
    </row>
    <row r="257" spans="1:10" ht="12.75">
      <c r="A257" s="2"/>
      <c r="B257" s="32"/>
      <c r="C257" s="32"/>
      <c r="D257" s="32"/>
      <c r="E257" s="32"/>
      <c r="F257" s="32"/>
      <c r="G257" s="32"/>
      <c r="H257" s="32"/>
      <c r="I257" s="32"/>
      <c r="J257" s="34"/>
    </row>
    <row r="258" spans="1:10" ht="12.75">
      <c r="A258" s="2"/>
      <c r="B258" s="32"/>
      <c r="C258" s="32"/>
      <c r="D258" s="32"/>
      <c r="E258" s="32"/>
      <c r="F258" s="32"/>
      <c r="G258" s="32"/>
      <c r="H258" s="32"/>
      <c r="I258" s="32"/>
      <c r="J258" s="34"/>
    </row>
    <row r="259" spans="1:10" ht="12.75">
      <c r="A259" s="2"/>
      <c r="B259" s="32"/>
      <c r="C259" s="32"/>
      <c r="D259" s="32"/>
      <c r="E259" s="32"/>
      <c r="F259" s="32"/>
      <c r="G259" s="32"/>
      <c r="H259" s="32"/>
      <c r="I259" s="32"/>
      <c r="J259" s="34"/>
    </row>
    <row r="260" spans="1:10" ht="12.75">
      <c r="A260" s="2"/>
      <c r="B260" s="32"/>
      <c r="C260" s="32"/>
      <c r="D260" s="32"/>
      <c r="E260" s="32"/>
      <c r="F260" s="32"/>
      <c r="G260" s="32"/>
      <c r="H260" s="32"/>
      <c r="I260" s="32"/>
      <c r="J260" s="34"/>
    </row>
    <row r="261" spans="1:10" ht="12.75">
      <c r="A261" s="2"/>
      <c r="B261" s="32"/>
      <c r="C261" s="32"/>
      <c r="D261" s="32"/>
      <c r="E261" s="32"/>
      <c r="F261" s="32"/>
      <c r="G261" s="32"/>
      <c r="H261" s="32"/>
      <c r="I261" s="32"/>
      <c r="J261" s="34"/>
    </row>
    <row r="262" spans="1:10" ht="12.75">
      <c r="A262" s="2"/>
      <c r="B262" s="32"/>
      <c r="C262" s="32"/>
      <c r="D262" s="32"/>
      <c r="E262" s="32"/>
      <c r="F262" s="32"/>
      <c r="G262" s="32"/>
      <c r="H262" s="32"/>
      <c r="I262" s="32"/>
      <c r="J262" s="34"/>
    </row>
    <row r="263" spans="1:10" ht="12.75">
      <c r="A263" s="2"/>
      <c r="B263" s="32"/>
      <c r="C263" s="32"/>
      <c r="D263" s="32"/>
      <c r="E263" s="32"/>
      <c r="F263" s="32"/>
      <c r="G263" s="32"/>
      <c r="H263" s="32"/>
      <c r="I263" s="32"/>
      <c r="J263" s="34"/>
    </row>
    <row r="264" spans="1:10" ht="12.75">
      <c r="A264" s="2"/>
      <c r="B264" s="32"/>
      <c r="C264" s="32"/>
      <c r="D264" s="32"/>
      <c r="E264" s="32"/>
      <c r="F264" s="32"/>
      <c r="G264" s="32"/>
      <c r="H264" s="32"/>
      <c r="I264" s="32"/>
      <c r="J264" s="34"/>
    </row>
    <row r="265" spans="1:10" ht="12.75">
      <c r="A265" s="2"/>
      <c r="B265" s="32"/>
      <c r="C265" s="32"/>
      <c r="D265" s="32"/>
      <c r="E265" s="32"/>
      <c r="F265" s="32"/>
      <c r="G265" s="32"/>
      <c r="H265" s="32"/>
      <c r="I265" s="32"/>
      <c r="J265" s="34"/>
    </row>
    <row r="266" spans="1:10" ht="12.75">
      <c r="A266" s="2"/>
      <c r="B266" s="32"/>
      <c r="C266" s="32"/>
      <c r="D266" s="32"/>
      <c r="E266" s="32"/>
      <c r="F266" s="32"/>
      <c r="G266" s="32"/>
      <c r="H266" s="32"/>
      <c r="I266" s="32"/>
      <c r="J266" s="34"/>
    </row>
    <row r="267" spans="1:10" ht="12.75">
      <c r="A267" s="2"/>
      <c r="B267" s="32"/>
      <c r="C267" s="32"/>
      <c r="D267" s="32"/>
      <c r="E267" s="32"/>
      <c r="F267" s="32"/>
      <c r="G267" s="32"/>
      <c r="H267" s="32"/>
      <c r="I267" s="32"/>
      <c r="J267" s="34"/>
    </row>
    <row r="268" spans="1:10" ht="12.75">
      <c r="A268" s="2"/>
      <c r="B268" s="32"/>
      <c r="C268" s="32"/>
      <c r="D268" s="32"/>
      <c r="E268" s="32"/>
      <c r="F268" s="32"/>
      <c r="G268" s="32"/>
      <c r="H268" s="32"/>
      <c r="I268" s="32"/>
      <c r="J268" s="34"/>
    </row>
    <row r="269" spans="1:10" ht="12.75">
      <c r="A269" s="2"/>
      <c r="B269" s="32"/>
      <c r="C269" s="32"/>
      <c r="D269" s="32"/>
      <c r="E269" s="32"/>
      <c r="F269" s="32"/>
      <c r="G269" s="32"/>
      <c r="H269" s="32"/>
      <c r="I269" s="32"/>
      <c r="J269" s="34"/>
    </row>
    <row r="270" spans="1:10" ht="12.75">
      <c r="A270" s="2"/>
      <c r="B270" s="32"/>
      <c r="C270" s="32"/>
      <c r="D270" s="32"/>
      <c r="E270" s="32"/>
      <c r="F270" s="32"/>
      <c r="G270" s="32"/>
      <c r="H270" s="32"/>
      <c r="I270" s="32"/>
      <c r="J270" s="34"/>
    </row>
    <row r="271" spans="1:10" ht="12.75">
      <c r="A271" s="2"/>
      <c r="B271" s="32"/>
      <c r="C271" s="32"/>
      <c r="D271" s="32"/>
      <c r="E271" s="32"/>
      <c r="F271" s="32"/>
      <c r="G271" s="32"/>
      <c r="H271" s="32"/>
      <c r="I271" s="32"/>
      <c r="J271" s="34"/>
    </row>
    <row r="272" spans="1:10" ht="12.75">
      <c r="A272" s="2"/>
      <c r="B272" s="32"/>
      <c r="C272" s="32"/>
      <c r="D272" s="32"/>
      <c r="E272" s="32"/>
      <c r="F272" s="32"/>
      <c r="G272" s="32"/>
      <c r="H272" s="32"/>
      <c r="I272" s="32"/>
      <c r="J272" s="34"/>
    </row>
    <row r="273" spans="1:10" ht="12.75">
      <c r="A273" s="2"/>
      <c r="B273" s="32"/>
      <c r="C273" s="32"/>
      <c r="D273" s="32"/>
      <c r="E273" s="32"/>
      <c r="F273" s="32"/>
      <c r="G273" s="32"/>
      <c r="H273" s="32"/>
      <c r="I273" s="32"/>
      <c r="J273" s="34"/>
    </row>
    <row r="274" spans="1:10" ht="12.75">
      <c r="A274" s="2"/>
      <c r="B274" s="32"/>
      <c r="C274" s="32"/>
      <c r="D274" s="32"/>
      <c r="E274" s="32"/>
      <c r="F274" s="32"/>
      <c r="G274" s="32"/>
      <c r="H274" s="32"/>
      <c r="I274" s="32"/>
      <c r="J274" s="34"/>
    </row>
    <row r="275" spans="1:10" ht="12.75">
      <c r="A275" s="2"/>
      <c r="B275" s="32"/>
      <c r="C275" s="32"/>
      <c r="D275" s="32"/>
      <c r="E275" s="32"/>
      <c r="F275" s="32"/>
      <c r="G275" s="32"/>
      <c r="H275" s="32"/>
      <c r="I275" s="32"/>
      <c r="J275" s="34"/>
    </row>
    <row r="276" spans="1:10" ht="12.75">
      <c r="A276" s="2"/>
      <c r="B276" s="32"/>
      <c r="C276" s="32"/>
      <c r="D276" s="32"/>
      <c r="E276" s="32"/>
      <c r="F276" s="32"/>
      <c r="G276" s="32"/>
      <c r="H276" s="32"/>
      <c r="I276" s="32"/>
      <c r="J276" s="34"/>
    </row>
    <row r="277" spans="1:10" ht="12.75">
      <c r="A277" s="2"/>
      <c r="B277" s="32"/>
      <c r="C277" s="32"/>
      <c r="D277" s="32"/>
      <c r="E277" s="32"/>
      <c r="F277" s="32"/>
      <c r="G277" s="32"/>
      <c r="H277" s="32"/>
      <c r="I277" s="32"/>
      <c r="J277" s="34"/>
    </row>
    <row r="278" spans="1:10" ht="12.75">
      <c r="A278" s="2"/>
      <c r="B278" s="32"/>
      <c r="C278" s="32"/>
      <c r="D278" s="32"/>
      <c r="E278" s="32"/>
      <c r="F278" s="32"/>
      <c r="G278" s="32"/>
      <c r="H278" s="32"/>
      <c r="I278" s="32"/>
      <c r="J278" s="34"/>
    </row>
    <row r="279" spans="1:10" ht="12.75">
      <c r="A279" s="2"/>
      <c r="B279" s="32"/>
      <c r="C279" s="32"/>
      <c r="D279" s="32"/>
      <c r="E279" s="32"/>
      <c r="F279" s="32"/>
      <c r="G279" s="32"/>
      <c r="H279" s="32"/>
      <c r="I279" s="32"/>
      <c r="J279" s="34"/>
    </row>
    <row r="280" spans="1:10" ht="12.75">
      <c r="A280" s="2"/>
      <c r="B280" s="32"/>
      <c r="C280" s="32"/>
      <c r="D280" s="32"/>
      <c r="E280" s="32"/>
      <c r="F280" s="32"/>
      <c r="G280" s="32"/>
      <c r="H280" s="32"/>
      <c r="I280" s="32"/>
      <c r="J280" s="34"/>
    </row>
    <row r="281" spans="1:10" ht="12.75">
      <c r="A281" s="2"/>
      <c r="B281" s="32"/>
      <c r="C281" s="32"/>
      <c r="D281" s="32"/>
      <c r="E281" s="32"/>
      <c r="F281" s="32"/>
      <c r="G281" s="32"/>
      <c r="H281" s="32"/>
      <c r="I281" s="32"/>
      <c r="J281" s="34"/>
    </row>
    <row r="282" spans="1:10" ht="12.75">
      <c r="A282" s="2"/>
      <c r="B282" s="32"/>
      <c r="C282" s="32"/>
      <c r="D282" s="32"/>
      <c r="E282" s="32"/>
      <c r="F282" s="32"/>
      <c r="G282" s="32"/>
      <c r="H282" s="32"/>
      <c r="I282" s="32"/>
      <c r="J282" s="34"/>
    </row>
    <row r="283" spans="1:10" ht="12.75">
      <c r="A283" s="2"/>
      <c r="B283" s="32"/>
      <c r="C283" s="32"/>
      <c r="D283" s="32"/>
      <c r="E283" s="32"/>
      <c r="F283" s="32"/>
      <c r="G283" s="32"/>
      <c r="H283" s="32"/>
      <c r="I283" s="32"/>
      <c r="J283" s="34"/>
    </row>
    <row r="284" spans="1:10" ht="12.75">
      <c r="A284" s="2"/>
      <c r="B284" s="32"/>
      <c r="C284" s="32"/>
      <c r="D284" s="32"/>
      <c r="E284" s="32"/>
      <c r="F284" s="32"/>
      <c r="G284" s="32"/>
      <c r="H284" s="32"/>
      <c r="I284" s="32"/>
      <c r="J284" s="34"/>
    </row>
    <row r="285" spans="1:10" ht="12.75">
      <c r="A285" s="2"/>
      <c r="B285" s="32"/>
      <c r="C285" s="32"/>
      <c r="D285" s="32"/>
      <c r="E285" s="32"/>
      <c r="F285" s="32"/>
      <c r="G285" s="32"/>
      <c r="H285" s="32"/>
      <c r="I285" s="32"/>
      <c r="J285" s="34"/>
    </row>
    <row r="286" spans="1:10" ht="12.75">
      <c r="A286" s="2"/>
      <c r="B286" s="32"/>
      <c r="C286" s="32"/>
      <c r="D286" s="32"/>
      <c r="E286" s="32"/>
      <c r="F286" s="32"/>
      <c r="G286" s="32"/>
      <c r="H286" s="32"/>
      <c r="I286" s="32"/>
      <c r="J286" s="34"/>
    </row>
    <row r="287" spans="1:10" ht="12.75">
      <c r="A287" s="2"/>
      <c r="B287" s="32"/>
      <c r="C287" s="32"/>
      <c r="D287" s="32"/>
      <c r="E287" s="32"/>
      <c r="F287" s="32"/>
      <c r="G287" s="32"/>
      <c r="H287" s="32"/>
      <c r="I287" s="32"/>
      <c r="J287" s="34"/>
    </row>
    <row r="288" spans="1:10" ht="12.75">
      <c r="A288" s="2"/>
      <c r="B288" s="32"/>
      <c r="C288" s="32"/>
      <c r="D288" s="32"/>
      <c r="E288" s="32"/>
      <c r="F288" s="32"/>
      <c r="G288" s="32"/>
      <c r="H288" s="32"/>
      <c r="I288" s="32"/>
      <c r="J288" s="34"/>
    </row>
    <row r="289" spans="1:10" ht="12.75">
      <c r="A289" s="2"/>
      <c r="B289" s="32"/>
      <c r="C289" s="32"/>
      <c r="D289" s="32"/>
      <c r="E289" s="32"/>
      <c r="F289" s="32"/>
      <c r="G289" s="32"/>
      <c r="H289" s="32"/>
      <c r="I289" s="32"/>
      <c r="J289" s="34"/>
    </row>
    <row r="290" spans="1:10" ht="12.75">
      <c r="A290" s="2"/>
      <c r="B290" s="32"/>
      <c r="C290" s="32"/>
      <c r="D290" s="32"/>
      <c r="E290" s="32"/>
      <c r="F290" s="32"/>
      <c r="G290" s="32"/>
      <c r="H290" s="32"/>
      <c r="I290" s="32"/>
      <c r="J290" s="34"/>
    </row>
    <row r="291" spans="1:10" ht="12.75">
      <c r="A291" s="2"/>
      <c r="B291" s="32"/>
      <c r="C291" s="32"/>
      <c r="D291" s="32"/>
      <c r="E291" s="32"/>
      <c r="F291" s="32"/>
      <c r="G291" s="32"/>
      <c r="H291" s="32"/>
      <c r="I291" s="32"/>
      <c r="J291" s="34"/>
    </row>
    <row r="292" spans="1:10" ht="12.75">
      <c r="A292" s="2"/>
      <c r="B292" s="32"/>
      <c r="C292" s="32"/>
      <c r="D292" s="32"/>
      <c r="E292" s="32"/>
      <c r="F292" s="32"/>
      <c r="G292" s="32"/>
      <c r="H292" s="32"/>
      <c r="I292" s="32"/>
      <c r="J292" s="34"/>
    </row>
    <row r="293" spans="1:10" ht="12.75">
      <c r="A293" s="2"/>
      <c r="B293" s="32"/>
      <c r="C293" s="32"/>
      <c r="D293" s="32"/>
      <c r="E293" s="32"/>
      <c r="F293" s="32"/>
      <c r="G293" s="32"/>
      <c r="H293" s="32"/>
      <c r="I293" s="32"/>
      <c r="J293" s="34"/>
    </row>
    <row r="294" spans="1:10" ht="12.75">
      <c r="A294" s="2"/>
      <c r="B294" s="32"/>
      <c r="C294" s="32"/>
      <c r="D294" s="32"/>
      <c r="E294" s="32"/>
      <c r="F294" s="32"/>
      <c r="G294" s="32"/>
      <c r="H294" s="32"/>
      <c r="I294" s="32"/>
      <c r="J294" s="34"/>
    </row>
    <row r="295" spans="1:10" ht="12.75">
      <c r="A295" s="2"/>
      <c r="B295" s="32"/>
      <c r="C295" s="32"/>
      <c r="D295" s="32"/>
      <c r="E295" s="32"/>
      <c r="F295" s="32"/>
      <c r="G295" s="32"/>
      <c r="H295" s="32"/>
      <c r="I295" s="32"/>
      <c r="J295" s="34"/>
    </row>
    <row r="296" spans="1:10" ht="12.75">
      <c r="A296" s="2"/>
      <c r="B296" s="32"/>
      <c r="C296" s="32"/>
      <c r="D296" s="32"/>
      <c r="E296" s="32"/>
      <c r="F296" s="32"/>
      <c r="G296" s="32"/>
      <c r="H296" s="32"/>
      <c r="I296" s="32"/>
      <c r="J296" s="34"/>
    </row>
    <row r="297" spans="1:10" ht="12.75">
      <c r="A297" s="2"/>
      <c r="B297" s="32"/>
      <c r="C297" s="32"/>
      <c r="D297" s="32"/>
      <c r="E297" s="32"/>
      <c r="F297" s="32"/>
      <c r="G297" s="32"/>
      <c r="H297" s="32"/>
      <c r="I297" s="32"/>
      <c r="J297" s="34"/>
    </row>
    <row r="298" spans="1:10" ht="12.75">
      <c r="A298" s="2"/>
      <c r="B298" s="32"/>
      <c r="C298" s="32"/>
      <c r="D298" s="32"/>
      <c r="E298" s="32"/>
      <c r="F298" s="32"/>
      <c r="G298" s="32"/>
      <c r="H298" s="32"/>
      <c r="I298" s="32"/>
      <c r="J298" s="34"/>
    </row>
    <row r="299" spans="1:10" ht="12.75">
      <c r="A299" s="2"/>
      <c r="B299" s="32"/>
      <c r="C299" s="32"/>
      <c r="D299" s="32"/>
      <c r="E299" s="32"/>
      <c r="F299" s="32"/>
      <c r="G299" s="32"/>
      <c r="H299" s="32"/>
      <c r="I299" s="32"/>
      <c r="J299" s="34"/>
    </row>
    <row r="300" spans="1:10" ht="12.75">
      <c r="A300" s="2"/>
      <c r="B300" s="32"/>
      <c r="C300" s="32"/>
      <c r="D300" s="32"/>
      <c r="E300" s="32"/>
      <c r="F300" s="32"/>
      <c r="G300" s="32"/>
      <c r="H300" s="32"/>
      <c r="I300" s="32"/>
      <c r="J300" s="34"/>
    </row>
    <row r="301" spans="1:10" ht="12.75">
      <c r="A301" s="2"/>
      <c r="B301" s="32"/>
      <c r="C301" s="32"/>
      <c r="D301" s="32"/>
      <c r="E301" s="32"/>
      <c r="F301" s="32"/>
      <c r="G301" s="32"/>
      <c r="H301" s="32"/>
      <c r="I301" s="32"/>
      <c r="J301" s="34"/>
    </row>
    <row r="302" spans="1:10" ht="12.75">
      <c r="A302" s="2"/>
      <c r="B302" s="32"/>
      <c r="C302" s="32"/>
      <c r="D302" s="32"/>
      <c r="E302" s="32"/>
      <c r="F302" s="32"/>
      <c r="G302" s="32"/>
      <c r="H302" s="32"/>
      <c r="I302" s="32"/>
      <c r="J302" s="34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</sheetData>
  <sheetProtection/>
  <mergeCells count="42">
    <mergeCell ref="B110:J110"/>
    <mergeCell ref="B98:I98"/>
    <mergeCell ref="B100:I100"/>
    <mergeCell ref="B102:I102"/>
    <mergeCell ref="B104:I104"/>
    <mergeCell ref="B108:J108"/>
    <mergeCell ref="B109:J109"/>
    <mergeCell ref="B81:I81"/>
    <mergeCell ref="B83:J83"/>
    <mergeCell ref="C85:H85"/>
    <mergeCell ref="B88:H88"/>
    <mergeCell ref="B90:I90"/>
    <mergeCell ref="B96:H96"/>
    <mergeCell ref="B57:I57"/>
    <mergeCell ref="B59:J59"/>
    <mergeCell ref="C61:J61"/>
    <mergeCell ref="A63:A79"/>
    <mergeCell ref="B63:I63"/>
    <mergeCell ref="B79:I79"/>
    <mergeCell ref="B47:H47"/>
    <mergeCell ref="A49:A52"/>
    <mergeCell ref="B49:H49"/>
    <mergeCell ref="B52:H52"/>
    <mergeCell ref="B54:H54"/>
    <mergeCell ref="B55:H55"/>
    <mergeCell ref="A25:A47"/>
    <mergeCell ref="B25:H25"/>
    <mergeCell ref="B26:H26"/>
    <mergeCell ref="B31:H31"/>
    <mergeCell ref="B33:H33"/>
    <mergeCell ref="B40:H40"/>
    <mergeCell ref="B42:H42"/>
    <mergeCell ref="C44:F44"/>
    <mergeCell ref="C45:E45"/>
    <mergeCell ref="B46:H46"/>
    <mergeCell ref="B8:I8"/>
    <mergeCell ref="B10:J10"/>
    <mergeCell ref="C12:J12"/>
    <mergeCell ref="A14:A23"/>
    <mergeCell ref="B14:H14"/>
    <mergeCell ref="C22:H22"/>
    <mergeCell ref="B23:H23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view="pageBreakPreview" zoomScale="140" zoomScaleNormal="140" zoomScaleSheetLayoutView="140" zoomScalePageLayoutView="0" workbookViewId="0" topLeftCell="A1">
      <selection activeCell="A1" sqref="A1"/>
    </sheetView>
  </sheetViews>
  <sheetFormatPr defaultColWidth="9.140625" defaultRowHeight="12.75"/>
  <cols>
    <col min="1" max="1" width="2.421875" style="142" customWidth="1"/>
    <col min="2" max="2" width="18.140625" style="142" customWidth="1"/>
    <col min="3" max="3" width="9.140625" style="145" customWidth="1"/>
    <col min="4" max="7" width="15.57421875" style="142" customWidth="1"/>
    <col min="8" max="8" width="2.421875" style="0" customWidth="1"/>
  </cols>
  <sheetData>
    <row r="2" spans="2:7" ht="12.75">
      <c r="B2" s="169" t="s">
        <v>138</v>
      </c>
      <c r="C2" s="169"/>
      <c r="D2" s="169"/>
      <c r="E2" s="169"/>
      <c r="F2" s="169"/>
      <c r="G2" s="169"/>
    </row>
    <row r="3" spans="2:7" ht="13.5" thickBot="1">
      <c r="B3" s="148"/>
      <c r="C3" s="147"/>
      <c r="D3" s="148"/>
      <c r="E3" s="148"/>
      <c r="F3" s="148"/>
      <c r="G3" s="148"/>
    </row>
    <row r="4" spans="2:7" ht="45" customHeight="1" thickBot="1" thickTop="1">
      <c r="B4" s="146" t="s">
        <v>120</v>
      </c>
      <c r="C4" s="146" t="s">
        <v>121</v>
      </c>
      <c r="D4" s="151" t="s">
        <v>122</v>
      </c>
      <c r="E4" s="151" t="s">
        <v>123</v>
      </c>
      <c r="F4" s="151" t="s">
        <v>139</v>
      </c>
      <c r="G4" s="151" t="s">
        <v>140</v>
      </c>
    </row>
    <row r="5" spans="2:7" ht="14.25" thickBot="1" thickTop="1">
      <c r="B5" s="149" t="s">
        <v>124</v>
      </c>
      <c r="C5" s="150">
        <v>36</v>
      </c>
      <c r="D5" s="152">
        <f>MOTORISTA_TCEPE!J98</f>
        <v>9114.58</v>
      </c>
      <c r="E5" s="152">
        <f>C5*D5</f>
        <v>328124.88</v>
      </c>
      <c r="F5" s="152">
        <f>MOTORISTA_TCEPE!J102</f>
        <v>109374.96</v>
      </c>
      <c r="G5" s="152">
        <f>C5*F5</f>
        <v>3937498.56</v>
      </c>
    </row>
    <row r="6" spans="2:7" ht="14.25" thickBot="1" thickTop="1">
      <c r="B6" s="149" t="s">
        <v>125</v>
      </c>
      <c r="C6" s="150">
        <v>2</v>
      </c>
      <c r="D6" s="152">
        <f>MOTOQUEIRO_TCEPE!J99</f>
        <v>8915.65</v>
      </c>
      <c r="E6" s="152">
        <f>C6*D6</f>
        <v>17831.3</v>
      </c>
      <c r="F6" s="152">
        <f>MOTOQUEIRO_TCEPE!J103</f>
        <v>106987.8</v>
      </c>
      <c r="G6" s="152">
        <f>C6*F6</f>
        <v>213975.6</v>
      </c>
    </row>
    <row r="7" spans="2:7" ht="14.25" thickBot="1" thickTop="1">
      <c r="B7" s="149" t="s">
        <v>126</v>
      </c>
      <c r="C7" s="150">
        <v>1</v>
      </c>
      <c r="D7" s="152">
        <f>ENCARREGADO_TCEPE!J98</f>
        <v>15665.02</v>
      </c>
      <c r="E7" s="152">
        <f>C7*D7</f>
        <v>15665.02</v>
      </c>
      <c r="F7" s="152">
        <f>ENCARREGADO_TCEPE!J102</f>
        <v>187980.24</v>
      </c>
      <c r="G7" s="152">
        <f>C7*F7</f>
        <v>187980.24</v>
      </c>
    </row>
    <row r="8" spans="2:7" ht="14.25" thickBot="1" thickTop="1">
      <c r="B8" s="148"/>
      <c r="C8" s="146">
        <f>SUM(C5:C7)</f>
        <v>39</v>
      </c>
      <c r="D8" s="153">
        <f>SUM(D5:D7)</f>
        <v>33695.25</v>
      </c>
      <c r="E8" s="153">
        <f>SUM(E5:E7)</f>
        <v>361621.2</v>
      </c>
      <c r="F8" s="153">
        <f>SUM(F5:F7)</f>
        <v>404343</v>
      </c>
      <c r="G8" s="153">
        <f>SUM(G5:G7)</f>
        <v>4339454.4</v>
      </c>
    </row>
    <row r="9" ht="13.5" thickTop="1">
      <c r="G9" s="170"/>
    </row>
  </sheetData>
  <sheetProtection/>
  <mergeCells count="1">
    <mergeCell ref="B2:G2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Vieira</cp:lastModifiedBy>
  <cp:lastPrinted>2021-05-03T19:27:30Z</cp:lastPrinted>
  <dcterms:created xsi:type="dcterms:W3CDTF">2021-05-03T18:53:21Z</dcterms:created>
  <dcterms:modified xsi:type="dcterms:W3CDTF">2021-05-04T00:49:02Z</dcterms:modified>
  <cp:category/>
  <cp:version/>
  <cp:contentType/>
  <cp:contentStatus/>
</cp:coreProperties>
</file>